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cturner\Desktop\"/>
    </mc:Choice>
  </mc:AlternateContent>
  <bookViews>
    <workbookView xWindow="0" yWindow="456" windowWidth="28800" windowHeight="16224" tabRatio="715"/>
  </bookViews>
  <sheets>
    <sheet name="START HERE" sheetId="5" r:id="rId1"/>
    <sheet name="Scorecard" sheetId="11" r:id="rId2"/>
    <sheet name="Results" sheetId="14" r:id="rId3"/>
    <sheet name="Resources" sheetId="13" r:id="rId4"/>
    <sheet name="Score Improvement" sheetId="16" r:id="rId5"/>
    <sheet name="dropdown options" sheetId="3" state="hidden" r:id="rId6"/>
  </sheets>
  <definedNames>
    <definedName name="Green">'START HERE'!$D$21</definedName>
    <definedName name="Red">'START HERE'!$D$23</definedName>
    <definedName name="Yellow">'START HERE'!$D$22</definedName>
  </definedNames>
  <calcPr calcId="162913"/>
</workbook>
</file>

<file path=xl/calcChain.xml><?xml version="1.0" encoding="utf-8"?>
<calcChain xmlns="http://schemas.openxmlformats.org/spreadsheetml/2006/main">
  <c r="F41" i="14" l="1"/>
  <c r="F42" i="14"/>
  <c r="F40" i="14"/>
  <c r="F38" i="14"/>
  <c r="F37" i="14"/>
  <c r="F33" i="14"/>
  <c r="F34" i="14"/>
  <c r="F35" i="14"/>
  <c r="F32" i="14"/>
  <c r="F29" i="14"/>
  <c r="F30" i="14"/>
  <c r="F28" i="14"/>
  <c r="F26" i="14"/>
  <c r="F25" i="14"/>
  <c r="F21" i="14"/>
  <c r="F22" i="14"/>
  <c r="F23" i="14"/>
  <c r="F20" i="14"/>
  <c r="F12" i="14"/>
  <c r="F13" i="14"/>
  <c r="F14" i="14"/>
  <c r="F15" i="14"/>
  <c r="F16" i="14"/>
  <c r="F17" i="14"/>
  <c r="F18" i="14"/>
  <c r="F11" i="14"/>
  <c r="F7" i="14" l="1"/>
  <c r="F9" i="14"/>
  <c r="N27" i="5" l="1"/>
  <c r="E32" i="5"/>
  <c r="I40" i="14" l="1"/>
  <c r="I37" i="14"/>
  <c r="I32" i="14"/>
  <c r="I28" i="14"/>
  <c r="I25" i="14"/>
  <c r="I20" i="14"/>
  <c r="I11" i="14"/>
  <c r="I4" i="14"/>
  <c r="I44" i="14" l="1"/>
  <c r="M20" i="11" l="1"/>
  <c r="M6" i="11" l="1"/>
  <c r="M7" i="11"/>
  <c r="M8" i="11"/>
  <c r="D7" i="14" s="1"/>
  <c r="M9" i="11"/>
  <c r="M10" i="11"/>
  <c r="D9" i="14" s="1"/>
  <c r="M11" i="11"/>
  <c r="M12" i="11"/>
  <c r="M13" i="11"/>
  <c r="M14" i="11"/>
  <c r="M15" i="11"/>
  <c r="M16" i="11"/>
  <c r="M17" i="11"/>
  <c r="M18" i="11"/>
  <c r="M19" i="11"/>
  <c r="M21" i="11"/>
  <c r="M22" i="11"/>
  <c r="M23" i="11"/>
  <c r="M24" i="11"/>
  <c r="M25" i="11"/>
  <c r="M26" i="11"/>
  <c r="M27" i="11"/>
  <c r="D30" i="14" s="1"/>
  <c r="M28" i="11"/>
  <c r="M29" i="11"/>
  <c r="M30" i="11"/>
  <c r="M31" i="11"/>
  <c r="M32" i="11"/>
  <c r="M33" i="11"/>
  <c r="M34" i="11"/>
  <c r="M35" i="11"/>
  <c r="M36" i="11"/>
  <c r="M5" i="11"/>
  <c r="H4" i="14" l="1"/>
  <c r="D28" i="14"/>
  <c r="H28" i="14"/>
  <c r="J28" i="14" s="1"/>
  <c r="H40" i="14"/>
  <c r="J40" i="14" s="1"/>
  <c r="D37" i="14"/>
  <c r="H37" i="14"/>
  <c r="J37" i="14" s="1"/>
  <c r="H32" i="14"/>
  <c r="J32" i="14" s="1"/>
  <c r="H20" i="14"/>
  <c r="J20" i="14" s="1"/>
  <c r="H11" i="14"/>
  <c r="J11" i="14" s="1"/>
  <c r="H25" i="14"/>
  <c r="J25" i="14" s="1"/>
  <c r="H44" i="14" l="1"/>
  <c r="J44" i="14" s="1"/>
  <c r="J4" i="14"/>
</calcChain>
</file>

<file path=xl/sharedStrings.xml><?xml version="1.0" encoding="utf-8"?>
<sst xmlns="http://schemas.openxmlformats.org/spreadsheetml/2006/main" count="480" uniqueCount="362">
  <si>
    <t>Total Points Possible</t>
  </si>
  <si>
    <t>Score</t>
  </si>
  <si>
    <t>Elements of Governance System</t>
  </si>
  <si>
    <t>Legislative</t>
  </si>
  <si>
    <t>Judicial</t>
  </si>
  <si>
    <t>Press</t>
  </si>
  <si>
    <t>Resources</t>
  </si>
  <si>
    <t>Civil Society </t>
  </si>
  <si>
    <t>Administrative/ Executive</t>
  </si>
  <si>
    <t>Instructions</t>
  </si>
  <si>
    <t>Acknowledgements</t>
  </si>
  <si>
    <t>Scorecard</t>
  </si>
  <si>
    <r>
      <rPr>
        <b/>
        <sz val="10"/>
        <color theme="1"/>
        <rFont val="Arial"/>
        <family val="2"/>
      </rPr>
      <t>Authors:</t>
    </r>
    <r>
      <rPr>
        <sz val="10"/>
        <rFont val="Arial"/>
        <family val="2"/>
      </rPr>
      <t xml:space="preserve"> </t>
    </r>
    <r>
      <rPr>
        <sz val="10"/>
        <color theme="1"/>
        <rFont val="Arial"/>
        <family val="2"/>
      </rPr>
      <t xml:space="preserve">
</t>
    </r>
    <r>
      <rPr>
        <b/>
        <sz val="10"/>
        <color theme="1"/>
        <rFont val="Arial"/>
        <family val="2"/>
      </rPr>
      <t xml:space="preserve">Citation: </t>
    </r>
    <r>
      <rPr>
        <sz val="10"/>
        <color theme="1"/>
        <rFont val="Arial"/>
        <family val="2"/>
      </rPr>
      <t xml:space="preserve">
</t>
    </r>
    <r>
      <rPr>
        <b/>
        <sz val="10"/>
        <color theme="1"/>
        <rFont val="Arial"/>
        <family val="2"/>
      </rPr>
      <t xml:space="preserve">Version: </t>
    </r>
    <r>
      <rPr>
        <sz val="10"/>
        <color theme="1"/>
        <rFont val="Arial"/>
        <family val="2"/>
      </rPr>
      <t xml:space="preserve">
</t>
    </r>
    <r>
      <rPr>
        <b/>
        <sz val="10"/>
        <color theme="1"/>
        <rFont val="Arial"/>
        <family val="2"/>
      </rPr>
      <t xml:space="preserve">Compatibility: </t>
    </r>
    <r>
      <rPr>
        <sz val="10"/>
        <color theme="1"/>
        <rFont val="Arial"/>
        <family val="2"/>
      </rPr>
      <t xml:space="preserve">Due to Excel features this tool works best when used with the Windows operating system.
</t>
    </r>
    <r>
      <rPr>
        <b/>
        <sz val="10"/>
        <color theme="1"/>
        <rFont val="Arial"/>
        <family val="2"/>
      </rPr>
      <t>Note</t>
    </r>
    <r>
      <rPr>
        <sz val="10"/>
        <color theme="1"/>
        <rFont val="Arial"/>
        <family val="2"/>
      </rPr>
      <t>: Any views expressed in this tool and associated materials are those of the authors and do not necessarily represent those of the contributors or their organizations. Any errors are those of the authors. This tool is a support tool and should not be used as a decision-making tool. Neither EDF, nor the authors take responsibility for the results of the use of this tool.</t>
    </r>
  </si>
  <si>
    <t>Principle</t>
  </si>
  <si>
    <t>1: Compliance with local, national, and international fisheries laws and regulations</t>
  </si>
  <si>
    <t>4: Monitoring and enforcement</t>
  </si>
  <si>
    <t>5: Traceability and transparency</t>
  </si>
  <si>
    <t>6: Human Rights</t>
  </si>
  <si>
    <t>7: Stakeholder engagement</t>
  </si>
  <si>
    <t>9: Food, nutrition and livelihood security</t>
  </si>
  <si>
    <t>8: Stakeholder access</t>
  </si>
  <si>
    <t>Results</t>
  </si>
  <si>
    <t>Indicator</t>
  </si>
  <si>
    <t xml:space="preserve">Does the investment project harvest or trade in endangered species? </t>
  </si>
  <si>
    <t>Is the status of both the targeted and incidental fish population(s) measured?</t>
  </si>
  <si>
    <t>Is the current status of the targeted species considered sustainable?</t>
  </si>
  <si>
    <t>Does the fishing mortality rate fall within sustainable limits?</t>
  </si>
  <si>
    <t>Is the current status of incidental catch populations considered sustainable?</t>
  </si>
  <si>
    <t>Is the status and health of the habitat and ecosystem supporting the fishery assessed?</t>
  </si>
  <si>
    <t>Is the ecosystem on which the fishery depends considered healthy and resilient?</t>
  </si>
  <si>
    <t>Are there threats to the health of the habitat and ecosystem from non-fishing activity?</t>
  </si>
  <si>
    <t xml:space="preserve">Are there policies and activities in place to mitigate and adapt to the impacts of climate change on the fishery? </t>
  </si>
  <si>
    <t xml:space="preserve">Principles 2 and 3: 
Current and future environmental status
</t>
  </si>
  <si>
    <t>Principle 4: Monitoring and enforcement</t>
  </si>
  <si>
    <t>Principle 5: Traceability and transparency</t>
  </si>
  <si>
    <t>Principle 6: Human Rights</t>
  </si>
  <si>
    <t>Is there a mechanism in place to verify the source of the product, and is this accessible?</t>
  </si>
  <si>
    <t>Can downstream entities (buyers, supermarkets, restaurants, consumers) accurately differentiate products flowing from the investment?</t>
  </si>
  <si>
    <t>Are children protected from economic exploitation and any work that is likely to be hazardous or interfere with the child's education?</t>
  </si>
  <si>
    <t xml:space="preserve">Are stakeholders in the fishery and/or its value chain subject to or participating in any form of human trafficking? </t>
  </si>
  <si>
    <t>Principle 7: Stakeholder engagement</t>
  </si>
  <si>
    <t>Principle 8: Stakeholder access</t>
  </si>
  <si>
    <t>Have efforts been made to avoid or mitigate involuntary restrictions of access to, and use of, natural resources by local stakeholders?</t>
  </si>
  <si>
    <t>This indicator tests for the presence of a system whereby local stakeholders, particularly fishers and fishworkers in the value chain, receive some direct benefit from the investment project</t>
  </si>
  <si>
    <t>Principle 9: Food, nutrition and livelihood security</t>
  </si>
  <si>
    <t xml:space="preserve">Is the fishery and its products a source of food/nutrition for the local community? </t>
  </si>
  <si>
    <t>If the investment has impacted the level of export of fish from the community, has the food and nutritional security of the local community been safeguarded?</t>
  </si>
  <si>
    <t>Does the investment project impact on livelihood security and if so are measures in place for compensation?</t>
  </si>
  <si>
    <t>Description</t>
  </si>
  <si>
    <t>This indicator determines whether a fundamental component of fishery management is in place - a limit on how much fish can be caught (often referred to as a total allowable catch, or TAC)</t>
  </si>
  <si>
    <t>IUU fishing is a major source of unsustainable fishing practice</t>
  </si>
  <si>
    <t>Potential Sources</t>
  </si>
  <si>
    <t xml:space="preserve">This indicator is a foundational assessment of whether data is available to analyse the fishery. The scoring on this indicator determines the fishery's ability to be scored on subsequent population indicators, and is based on assessing measures to derive  maximum sustainable yield (MSY), the maximum rate of exploitation that can be considered sustainable. </t>
  </si>
  <si>
    <t xml:space="preserve">This indicator looks at the biological sustainability of the population of the targeted species - i.e., the fish being actively fished for. Sustainability is measured against the 'maximum sustainable yield (MSY)', the level at which the population (or 'biomass') can grow and replace itself at the fastest rate in its environment, considered a natural limit for sustainable fishing. </t>
  </si>
  <si>
    <t xml:space="preserve">This indicator looks at the fishing pressure on the targeted species. Like for biomass, this is measured against MSY, where the maximum sustainable yield here is defined as the level of fishing effort that corresponds to attaining BMSY. </t>
  </si>
  <si>
    <t>This indicator is a foundational assessment of whether data is available to analyse the habitat and ecosystem supporting the fishery. The scoring on this indicator determines the fishery's ability to be scored on subsequent habitat and ecosystem  indicators</t>
  </si>
  <si>
    <t>This covers the extent and health of the ecosystem, including the overall presence, productivity and connectivity of native habitat types and the ability of the ecosystem to bounce back from disturbance without collapsing into an alternative state from which it cannot recover. Generally, the high the number of species in an ecosystem the more resilient it is</t>
  </si>
  <si>
    <t>This indicator looks at climate-readiness in a given ecosystem, and measures the human response to climate change through mitigation and adaptation measures</t>
  </si>
  <si>
    <t>A fisheries enforcement authority carries overall responsibility for a fisheriy's compliance with policies and law governing its practice</t>
  </si>
  <si>
    <t>This indicator concerns the collection of data regarding the compliance of fishers with management practice, notably regarding species caught, size of catch and fishing grounds. It does not cover information on the biological status of the fishery, which is addressed in (2.1)</t>
  </si>
  <si>
    <t>This indicator determines whether the enforcement authority for the fishery is effective</t>
  </si>
  <si>
    <t>This indicator measures the effectiveness of deterrence mechanisms in the fishery, gauging whether they are effective and appropriate to the scale of infractions</t>
  </si>
  <si>
    <t>For red, no monitoring programme for compliance exists</t>
  </si>
  <si>
    <t xml:space="preserve">Is there a legally designated fishery enforcement authority, with clear enforcement structure and processes? </t>
  </si>
  <si>
    <t>Is fish catch data collected and shared with the fisheries management authority?</t>
  </si>
  <si>
    <t xml:space="preserve">Are there monitoring programmes for compliance with regulations, are these authorised and accurate/effective? </t>
  </si>
  <si>
    <t>Are systems, processes and mechanisms for prosecution appropriate, efficient and effective?</t>
  </si>
  <si>
    <t>This indicator determines whether the capacity exists to trace the seafood from beginning to end and guarantee its provenance</t>
  </si>
  <si>
    <t>This indicator tests for a key article of the conventionon the rights of the child regarding their role in economic activity</t>
  </si>
  <si>
    <t>This indicator measures for human trafficking, which collerates with fishing effort in many parts of the world, and is therefore a particularly important indicator of human rights in the context of fishing</t>
  </si>
  <si>
    <t xml:space="preserve">This indicator tests for the presence of a co-management arrangement within the fishery, whereby local stakeholders (notably fishers) have a voice in the design and implementation of a management framework for their fishery
</t>
  </si>
  <si>
    <t xml:space="preserve">This indicator determines if involuntary restrictions have been imposed and whether these have been mitigated </t>
  </si>
  <si>
    <t>This indicator determines the importance of the fishery to local food security, including the proportion of local diet made up by seafood and how much fish stays in the community relative to the amount that goes to external markets</t>
  </si>
  <si>
    <t>Closely related to stakeholder access and benefit sharing, this indicator tests specifically for threats to livelihood security and provision of alternative livelihoods in the investment</t>
  </si>
  <si>
    <t>Yellow</t>
  </si>
  <si>
    <t>Red</t>
  </si>
  <si>
    <t>Green</t>
  </si>
  <si>
    <t>For yellow, monitoring programmes for compliance exist but these are not authorised by government
OR
For yellow, monitoring programmes for compliance exist that are authorised by government but these are not accurate or not effective</t>
  </si>
  <si>
    <t xml:space="preserve">For green, monitoring programmes for compliance exist, and these are authorised by government and accurate and effective
</t>
  </si>
  <si>
    <t>Scoring Guidance</t>
  </si>
  <si>
    <t>No measurement of the status of fish populations is available</t>
  </si>
  <si>
    <t>Biomass surveys comparing the population of the fishery to surrounding, unfished areas is available</t>
  </si>
  <si>
    <t>Up-to-date stock assessments and MSY data for the fishery is available</t>
  </si>
  <si>
    <t>BMSY&gt;B&gt;50%BMSY
OR
Biomass 20-60%</t>
  </si>
  <si>
    <t xml:space="preserve">B≤50%BMSY
OR
Bbiomass below 20%
</t>
  </si>
  <si>
    <t>The project does not harvest or trade in endangered species</t>
  </si>
  <si>
    <t>The project may or does harvest or trade in endangered species</t>
  </si>
  <si>
    <t>No joint management plan between countries exists</t>
  </si>
  <si>
    <t>A joint management plan with shared total catch limits between countries exists</t>
  </si>
  <si>
    <t>The relevant country has ratified the PSMA</t>
  </si>
  <si>
    <t>The relevant country has signed but not yet ratified the PSMA</t>
  </si>
  <si>
    <t>The relevant country has not signed the PSMA</t>
  </si>
  <si>
    <t xml:space="preserve">There is no secure tenure system </t>
  </si>
  <si>
    <t>There is a secure tenure system legislated but not yet implemented OR not effectively followed (eg effort and catch continue to exceed catch quota)</t>
  </si>
  <si>
    <t>A secure tenure system exists for the fishery and it is followed</t>
  </si>
  <si>
    <t>A TAC is in place that follows the maximum sustainable yield for the fishery.</t>
  </si>
  <si>
    <t>A TAC is in place but it exceeds MSY, OR no TAC is in place at all</t>
  </si>
  <si>
    <t xml:space="preserve"> FMSY&lt;F&lt;125%FMSY
OR
CPUE declined over several fishing seasons</t>
  </si>
  <si>
    <t>F≥125%FMSY
OR
CPUE is sharply declining</t>
  </si>
  <si>
    <t xml:space="preserve"> F≤FMSY
OR
Catch per unit of fishing effort (CPUE)  is stable</t>
  </si>
  <si>
    <t>Regular assessment of the health of the habitat and ecosystem takes place.</t>
  </si>
  <si>
    <t>Assessments of the health of the habitat and ecosystem are out of date or unavailable, but comparisons with pristine ecosystems are available</t>
  </si>
  <si>
    <t>No assessments of the health of the habitat and ecosystem are available and no suitable comparisons are possible with other ecosystems</t>
  </si>
  <si>
    <t>Key habitats are healthy and abundant, with no major habitat loss or structural changes. The number of species in the ecosystem is high, and the system recovers from disturbances within one year.</t>
  </si>
  <si>
    <t>There is evidence of loss and/or degradation of key habitats that support ecological function, especially supporting stock productivity.  There are some shifts in species abundance compared to an ideal ecosystem. Recovery from disturbance takes 1-10 years.</t>
  </si>
  <si>
    <t>The extent of loss or degradation threatens the viability of the fish population</t>
  </si>
  <si>
    <t>Non-fishing threats are minimal or not present, and do not pose a major threat to the marine environment</t>
  </si>
  <si>
    <t>There are a few non-fishing threats with moderate severity, but they do not pose a threat to the marine environment</t>
  </si>
  <si>
    <t>Non-fishing threats pose a significant threat to the environment. Biodiversity is low with large shifts in species abundance. Recovery from disturbance either takes very long (&gt;10 years) or does not occur</t>
  </si>
  <si>
    <t>Mitigation and adaptation policies for the ecosystem exist and are implemented or being implemented.</t>
  </si>
  <si>
    <t>Mitigation and/or adaptation policies for the ecosystem are being drafted or discussed</t>
  </si>
  <si>
    <t>An enforcement authority has been established with clear process and structured, consistent enforcement</t>
  </si>
  <si>
    <t>An enforcement authority has been established but processes are unclear and enforcement is scattered and unstructured</t>
  </si>
  <si>
    <t xml:space="preserve">
No enforcement authority exists</t>
  </si>
  <si>
    <t>Comprehensive fish catch data is collected at point of landing by management authority or shared with management authority within one month</t>
  </si>
  <si>
    <t>Fish catch data is collected at point of landing but it is incomplete or not shared with management authority</t>
  </si>
  <si>
    <t>No fish catch data is collected or it is not shared with management authority</t>
  </si>
  <si>
    <t>Prosecution mechanisms exist and these are at a geographically appropriate scale and act as an effective deterrent</t>
  </si>
  <si>
    <t>Prosecution mechanisms exist and are an effective deterrent but they are not calibrated to an appropriate scale - punishments are either too light or too severe</t>
  </si>
  <si>
    <t>Prosecution mechanisms exist but these are not an effective deterrent to illegal behaviour, or no prosecution mechanism exists</t>
  </si>
  <si>
    <t xml:space="preserve">A system to track seafood products is in place and is readily accessible to all stakeholders (e.g. online)
</t>
  </si>
  <si>
    <t>A system to track seafood products is in place but is not readily accessible</t>
  </si>
  <si>
    <t>No such system is in place</t>
  </si>
  <si>
    <t>Downstream entities can readily identify and differentiate products based on their species, type, and provenance</t>
  </si>
  <si>
    <t>Downstream entities have no means to identify and differentiate products</t>
  </si>
  <si>
    <t xml:space="preserve">The fishing community and/or enterprises associated with investment abide fully by all articles of the Universal Declaration of Human Rights and the eight fundamental ILO conventions
</t>
  </si>
  <si>
    <t>The fishing community and/or enterprises associated with investment do not abide fully by all articles of the Universal Declaration of Human Rights and the eight fundamental ILO conventions</t>
  </si>
  <si>
    <t xml:space="preserve">Any children involved in the business of fishing or its value chain are protected from exploitation OR there are no children involved in the business of fishing or its value chain
</t>
  </si>
  <si>
    <t>Any children involved in the business of fishing or its value chain are not protected from exploitation</t>
  </si>
  <si>
    <t xml:space="preserve">There is no indication of any stakeholder in the fishery or its value chain being subject to, or participating in, any form of human trafficking
</t>
  </si>
  <si>
    <t>There is evidence of previous human trafficking taking place in the fishery or its value chain, but no current evidence of same</t>
  </si>
  <si>
    <t>There is evidence of current human trafficking in the fishery or its value chain</t>
  </si>
  <si>
    <t>Mechanisms have been used to identify the stakeholders in the fishery management process , particularly those from ethnic minorities and underprivileged socioeconomic groups</t>
  </si>
  <si>
    <t>No mechanism has been used to identify stakeholders in the fishery</t>
  </si>
  <si>
    <t>The fishing community and/or enterprises associated with investment abide by the UNDRIP</t>
  </si>
  <si>
    <t>The fishing community and/or enterprises associated with investment do not abide by the UNDRIP</t>
  </si>
  <si>
    <t>No meetings are held in the community and fishers are alienated from management</t>
  </si>
  <si>
    <t>Meetings are held sporadically (less than 2/year) or are sparsely attended with less than 20% of fishers. Managers are known but not regularly present in community</t>
  </si>
  <si>
    <t>Fisheries management meetings are held at least 2/year by at least 20% of fishers, with clear mechanisms for engagement. Management and government officials are regularly present in the community and attend meetings</t>
  </si>
  <si>
    <t>No benefit-sharing mechanism is in place</t>
  </si>
  <si>
    <t>Involuntary restrictions of access or resettlement has occurred and/or any acquisition of assets has been involuntary</t>
  </si>
  <si>
    <t xml:space="preserve">No involuntary restrictions of access or resettlement has occured, any acquisition of assets has been voluntary and fair
</t>
  </si>
  <si>
    <t>No involuntary restrictions of access to, and use of, natural resources by local stakeholders have occurred</t>
  </si>
  <si>
    <t>Some involuntary access restriction has occurred but mitigating steps have been taken to compensate in accordance with FAO tenure guidelines (including benefit-sharing mechanisms, see above)</t>
  </si>
  <si>
    <t>Involuntary restriction has occurred and no mitigation has taken place</t>
  </si>
  <si>
    <t>Policies and programmes are in place to safeguard local catch and dedicate a % of total catch for local consumption</t>
  </si>
  <si>
    <t>No policies and programmes are in place to safeguard local catch.</t>
  </si>
  <si>
    <t>The project reduces livelihood security and no alternative livelihoods have been offered</t>
  </si>
  <si>
    <t>The project reduces livelihood security but alternative livelihoods have been offered as part of the investment project</t>
  </si>
  <si>
    <t xml:space="preserve">The project does not threaten livelihood security
</t>
  </si>
  <si>
    <t>Principles for Investment in Sustainable Wild-Caught Fisheries
— A Companion Scorecard</t>
  </si>
  <si>
    <t>Yes/No Questions</t>
  </si>
  <si>
    <t>Points</t>
  </si>
  <si>
    <t>Normal Questions</t>
  </si>
  <si>
    <t>Vlookup</t>
  </si>
  <si>
    <t>Introduction</t>
  </si>
  <si>
    <t>Questions for Experts and Stakeholders</t>
  </si>
  <si>
    <t>I will hide this later</t>
  </si>
  <si>
    <t>Performance</t>
  </si>
  <si>
    <t>2 and 3: Current and future environmental status</t>
  </si>
  <si>
    <t>Principles 2 and 3: Current and future environmental status</t>
  </si>
  <si>
    <t>Overall Score</t>
  </si>
  <si>
    <t>Principle Performance</t>
  </si>
  <si>
    <t>Totals for all indictors:</t>
  </si>
  <si>
    <t>Red flag: key indicator has scored a red</t>
  </si>
  <si>
    <t>Interpretation</t>
  </si>
  <si>
    <t>100-80</t>
  </si>
  <si>
    <t>80-60</t>
  </si>
  <si>
    <t>60-40</t>
  </si>
  <si>
    <t>40-20</t>
  </si>
  <si>
    <t>20-0</t>
  </si>
  <si>
    <t>Color</t>
  </si>
  <si>
    <t>Red flag</t>
  </si>
  <si>
    <t>Key indicator has scored a red, meaning a critical indicator has not been met and may require further evaluation.</t>
  </si>
  <si>
    <t>Strong performance</t>
  </si>
  <si>
    <t>Some gaps and areas for improvement</t>
  </si>
  <si>
    <t>Many gaps to be addressed and improved</t>
  </si>
  <si>
    <t>Significant challenges and gaps to be addressed</t>
  </si>
  <si>
    <t>Many and critical gaps to be addressed</t>
  </si>
  <si>
    <r>
      <rPr>
        <b/>
        <sz val="9"/>
        <color theme="1"/>
        <rFont val="Calibri"/>
        <family val="2"/>
        <scheme val="minor"/>
      </rPr>
      <t xml:space="preserve">
</t>
    </r>
    <r>
      <rPr>
        <sz val="9"/>
        <color theme="1"/>
        <rFont val="Calibri"/>
        <family val="2"/>
        <scheme val="minor"/>
      </rPr>
      <t xml:space="preserve"> B≥BMSY
OR
Biomass above 60% as compared to well-managed no-take reserve or other unfished stock
</t>
    </r>
  </si>
  <si>
    <t>Indicator and Score</t>
  </si>
  <si>
    <t>Catch limit</t>
  </si>
  <si>
    <t>Tenure law</t>
  </si>
  <si>
    <t>Port state measures</t>
  </si>
  <si>
    <t>Endangered species</t>
  </si>
  <si>
    <t>Transboundary management</t>
  </si>
  <si>
    <t>IUU</t>
  </si>
  <si>
    <t>Species assessments</t>
  </si>
  <si>
    <t>Sustainability of target</t>
  </si>
  <si>
    <t>Fishing mortality</t>
  </si>
  <si>
    <t>Status of incidental catch</t>
  </si>
  <si>
    <t>Status of ecosystem</t>
  </si>
  <si>
    <t>Ecosystem assessment</t>
  </si>
  <si>
    <t>Climate policy</t>
  </si>
  <si>
    <t>Non-fishing threats to ecosystem</t>
  </si>
  <si>
    <t>For yellow, BMSY&gt;B&gt;50%BMSY
OR
For yellow, biomass 20-60%</t>
  </si>
  <si>
    <t>Determine whether your population biomass (B) is greater or less than biomass at sustainability (BMSY).
For green, B≥BMSY
OR
For green, biomass above 60% as compared to well-managed no-take reserve or other unfished stock</t>
  </si>
  <si>
    <t>For red, B≤50%BMSY
OR
For red, biomass below 20%</t>
  </si>
  <si>
    <t>Catch data</t>
  </si>
  <si>
    <t>Monitoring for compliance</t>
  </si>
  <si>
    <t>Prosecution of infractions</t>
  </si>
  <si>
    <t>Enforcement authority</t>
  </si>
  <si>
    <t>Declaration of human rights</t>
  </si>
  <si>
    <t>Traceability system</t>
  </si>
  <si>
    <t>Product differentiation</t>
  </si>
  <si>
    <t>Human trafficking</t>
  </si>
  <si>
    <t>Child protections</t>
  </si>
  <si>
    <t>Local food security</t>
  </si>
  <si>
    <t xml:space="preserve">Local food security safeguards </t>
  </si>
  <si>
    <t>Livelihoods impacts</t>
  </si>
  <si>
    <t>Fishery access</t>
  </si>
  <si>
    <t>Investment inclusivity</t>
  </si>
  <si>
    <t>Stakeholder benefits</t>
  </si>
  <si>
    <t>Is there a legally defined catch limit for the source fishery(ies) on which the investment project depends, and is this followed?</t>
  </si>
  <si>
    <t>Are policies in place that include measures to ensure that fishery management is accountable and transparent?
Are there policies that contain clear objectives &amp; decision-making processes?
Is science-based management an official policy or requirement for managing the fisheries?</t>
  </si>
  <si>
    <t>Is there a tenure law applicable to this fishery(ies) on which the investment project depends, and is this followed?</t>
  </si>
  <si>
    <t>Do individual or groups of fishermen have secure and exclusive access rights to the fishery, whether an area or portion of the catch?
Are there are limits in place for target species?
Are there accountability systems are in place, including monitoring and enforcement to ensure compliance with regulations?</t>
  </si>
  <si>
    <t xml:space="preserve">Does the fishing activity that underpins the investment project take place in part or entirely outside of the EEZ of the country where the investment is taking place? If so, has the relevant country ratifiedthe Port State Measures Agreement? </t>
  </si>
  <si>
    <t>Does the fishery target highly migratory species (such as tuna or swordfish) that spend a portion of their lifecycles outside a country's exclusive economic zone?
Does the fishery target stocks that spend a portion of their lifecycle in another country's exclusive economic zone? 
Is there a joint management plan, developed by the relevant government ministries/agencies of the countries where the target species is found? Is this plan followed as part of the overall management of the resource (see below)?</t>
  </si>
  <si>
    <t xml:space="preserve">This may not be apparent at first glance - is there evidence of illicit trade or harvesting of endangered species? 
Is there anecdotal evidence of an informal or black market for endangered species? 
Harvest may be accidental - do endangered species regularly get caught as bycatch in the fisheries? </t>
  </si>
  <si>
    <t>Does the fishery(ies) that underpins the investment project cross into a different EEZ to the one belonging to the country where the investment has taken place? If so, is the fishery managed together with its neighbours?</t>
  </si>
  <si>
    <t>Does the fishery target highly migratory species (such as tuna or swordfish) that spend a portion of their lifecycles outside a country's exclusive economic zone?
Does the fishery target stocks that spend a portion of their lifecycle in another country's exclusive economic zone? 
Is there a joint management plan, developed by the relevant government ministries/agencies of the countries where the target species is found? Is this plan followed as part of the overall management of the resource?</t>
  </si>
  <si>
    <t>Is there evidence of illegal, unreported and/or unregulated (IUU) fishing taking place in the fishery(ies) on which the investment project depends?</t>
  </si>
  <si>
    <t>Do you think any of the other fishermen in the system purposefully catch more than their quota (or violate whatever regulation exists)? Do they ever keep or discard fish they don’t report? Do most follow the rules or are a large percent violating them? How do you feel about fishermen who break the rules - is it a big deal to you?
Do you think the rules/ regulations are valuable - i.e. will they help improve the fishery in any way (or would they if they were followed)? 
Do you believe the policy makers and enforcers (whoever holds this role in the community) are trustworthy? Do you think they are corrupt? Do you trust them to do the right thing? Do you think they catch most of the illegal behaviors, or are they missing some or many?</t>
  </si>
  <si>
    <t>Are there institutions and infrastructure dedicated to fishery science that study or with in the fishery?
Is there fishery-dependent data (e.g., historical catch, length-weight, sex data) taken?
Is there fishery-independent data (e.g., field survey data)?</t>
  </si>
  <si>
    <t xml:space="preserve">Have you noticed a change in the species (e.g., types, amounts, or sizes) in the area? 
Are fishermen no longer able to find a certain species they used to catch regularly? 
Are individuals getting smaller (within species groups)? </t>
  </si>
  <si>
    <t xml:space="preserve">Have the fishing areas changed in recent years? 
Have fishermen had to go out farther, or have the areas where they find the fish moved? 
Have the fish they’re catching gotten smaller on average, or are they fishing harder but catching the same number or fewer? </t>
  </si>
  <si>
    <t>What is the condition of these ecosystems compared with 10 years ago – same? Better? Worse? How much and why?
Have any “charismatic” species become less abundant or disappeared? 
Have you noticed any changes to the appearance of the habitats (e.g., fuzzy growth on seagrass blades, less species, bleaching of coral, size of rocks, color of water)? 
Are mangrove or seagrass habitats patchy? 
Do corals have bleaching or algal growth? 
Has there been any major habitat loss?
Are all trophic groups represented? Are there lots, some, or just a few kinds of each level? 
Are there any new or invasive species? 
When there is a storm, how long does it take for new corals or mangroves to grow? 
Are habitats shrinking or expanding? 
Have you noticed any changes in the make-up of the habitat?</t>
  </si>
  <si>
    <t>Are there projects in the area that may cause harm to the marine and coastal ecosystems (e.g., coastal development, ports, oil/gas, erosion, transportation)?</t>
  </si>
  <si>
    <t>Who is in charge of monitoring fisheries law?
Is whoever is in charge of monitoring and enforcing the law present and visibly in the community?
Are there penalties for breaking the law?
What happens if someone breaks any of the laws related to fishing activity?</t>
  </si>
  <si>
    <t xml:space="preserve">Is there a policy or effort from government to collect fishing data nationally?
Are there any local efforts to collect information about the fishery? 
Is there a culture of sharing information in the community, and is sharing information incentivised? </t>
  </si>
  <si>
    <t xml:space="preserve">Are local officers present in the fishery/community to monitor compliance with regulations?
Does the local community support/participate in monitoring programmes? 
Is there anecdotal evidence that monitoring programmes are an effective deterrent to illegal behaviour? </t>
  </si>
  <si>
    <t>Is there a local traceability system related to the fishery? 
Can any traceability system related to the fishery be easily accessed, not just by you but anyone interested?</t>
  </si>
  <si>
    <t xml:space="preserve">Are there tools for fish buyers and others to be able to tell exactly what they're buying?
Is there a reliable system (such as MSC chain of custody certification) to verify a product from source to end-user? 
</t>
  </si>
  <si>
    <t>Is there any evidence of human rights violations, particularly with respect to minorities? 
Is there evidence of any institutionalised prejudice with respect to fishing present in the community?
Is there any evidence of indentured service or slavery associated with the fishery?</t>
  </si>
  <si>
    <t xml:space="preserve">Are there children participating in fishing activity in a way that goes beyond traditional/cultural engagement with fishing activity with their families? 
Do children participate in a fishery during school time, or does it otherwise impact on their opportunities for education?
Are children put at risk of harm through participation in the fishery? </t>
  </si>
  <si>
    <t>Is there any anecdotal evidence of human trafficking in the fishery? 
Are there any undocumented foreign workers participating in the fishery?</t>
  </si>
  <si>
    <t xml:space="preserve">Are mechanisms used to systematically identify and include all relevant stakeholders in the fishery management process for the fishery(ies) on which the investment project depends, particularly ethnic minorities and underprivileged socioeconomic groups? </t>
  </si>
  <si>
    <t>Are fishermen able to participate in managing the fishery? How are they able to provide input?
How often are meetings for fishermen held in the community? How many people usually attend the meetings? Do most fishermen attend these meetings when they are held?
Are there any fishermen’s organizations within the community? How many fishermen are members?
Are the leaders of the fishermen’ organizations well-known and respected? 
Are there other individuals engaged in the fishery present within the community (e.g. scientists, enforcement officers, fishery managers)? Are these individuals well-known and respected?
How are conflicts resolved within the fishery? Is there a formal or informal process?
Are there other types of community groups present within the community? What are they?</t>
  </si>
  <si>
    <t>Does the investment project comply with the United Nations Declaration on the Rights of Indigenous Peoples (UNDRIP)?</t>
  </si>
  <si>
    <t xml:space="preserve">Is there an indigenous community/minority group present in the fishery/fishing community? 
Has this community been given the means and the opportunity to participate in the fishery and its governance? 
Are there any indigenous customs/traditional fishing activities present in the history of the community? 
Has the indigenous community been able to continue to govern their own customs and activities in the fishery? </t>
  </si>
  <si>
    <t xml:space="preserve">For the fishery(ies) on which the investment project depends, is any management authority explicitly granted to stakeholders or fishing communities, or is this encouraged through comanagement or other collaborative management arrangements? </t>
  </si>
  <si>
    <t xml:space="preserve">Is there a benefit-sharing mechanism in place for the investment project? </t>
  </si>
  <si>
    <t>Has the investor arranged any form of formalised benefit from the investment project to be shared with the local community? 
Are there any non-financial benefits that have been shared with the local community as a result of the investment?</t>
  </si>
  <si>
    <t xml:space="preserve">Has there been any kind of reduction in fishing activity as a result of the investment?
Has any stakeholder lost access to the fishery or the post-harvest value chain as a result of the investment? </t>
  </si>
  <si>
    <t>Have investors facilitated any kind of alternative livelihood for those who may have lost their access to the fishery?
Was there a consultative process to determine how access would be reduced (e.g. an opt-out, lottery, or other mechanism that the community has participated in to determine who would retain access to the fishery?)</t>
  </si>
  <si>
    <t>How much of the catch is sold in local markets?
How much is sold in other markets?
How much is consumed by fishermen and their families, or given or traded to friends and neighbors
How important is seafood to the diet of the community?
How much of the community goes fishing or gleans (gathers shellfish or other items from the shore) as a source of food?
What other types of protein are available in the community? (Imports, supermarkets, local meats, subsistence farming, etc. - may be gathered from observation rather than interviews)</t>
  </si>
  <si>
    <t xml:space="preserve">Have efforts been made to source fish from neighbouring communities or further afield to safeguard local food security? 
Who pays for this alternative food source? Has the community received compensation for any additional expense incurred? 
Do local community members feel their diet is as good as it was before the investment took place? </t>
  </si>
  <si>
    <t>Are there other non-fisheries economic sectors present in the local economy?
Are there any programs to aid fishermen in the transition from fishing to another occupation?
Is there a local aqua/mari-culture industry?</t>
  </si>
  <si>
    <t>Legislation; Fishery management plan</t>
  </si>
  <si>
    <t xml:space="preserve">Legislation; Fishery management plan; </t>
  </si>
  <si>
    <r>
      <rPr>
        <sz val="9"/>
        <rFont val="Calibri"/>
        <family val="2"/>
        <scheme val="minor"/>
      </rPr>
      <t xml:space="preserve">EDF maintains a global database of secure fishing rights programs: </t>
    </r>
    <r>
      <rPr>
        <u/>
        <sz val="9"/>
        <color theme="10"/>
        <rFont val="Calibri"/>
        <family val="2"/>
        <scheme val="minor"/>
      </rPr>
      <t>http://fisherysolutionscenter.edf.org/database</t>
    </r>
  </si>
  <si>
    <r>
      <rPr>
        <sz val="9"/>
        <rFont val="Calibri"/>
        <family val="2"/>
        <scheme val="minor"/>
      </rPr>
      <t xml:space="preserve">Port State Measures Agreement: </t>
    </r>
    <r>
      <rPr>
        <u/>
        <sz val="9"/>
        <color theme="10"/>
        <rFont val="Calibri"/>
        <family val="2"/>
        <scheme val="minor"/>
      </rPr>
      <t>http://www.fao.org/port-state-measures/resources/detail/en/c/1113476/</t>
    </r>
  </si>
  <si>
    <t xml:space="preserve">Interview and site visit; </t>
  </si>
  <si>
    <t>National fishery data</t>
  </si>
  <si>
    <t>National fishery data and/or academic institutions and local NGOs; government enforcement agencies</t>
  </si>
  <si>
    <t>National fishery data and/or academic institutions and local NGOs</t>
  </si>
  <si>
    <r>
      <rPr>
        <sz val="9"/>
        <rFont val="Calibri"/>
        <family val="2"/>
        <scheme val="minor"/>
      </rPr>
      <t xml:space="preserve">If your target fishery has no biomass data please consult EDF's FISHE toolkit on data-poor assessment methods: </t>
    </r>
    <r>
      <rPr>
        <u/>
        <sz val="9"/>
        <color theme="10"/>
        <rFont val="Calibri"/>
        <family val="2"/>
        <scheme val="minor"/>
      </rPr>
      <t>http://fishe.edf.org/</t>
    </r>
  </si>
  <si>
    <t>National environmental data and/or academic institutions and local NGOs;</t>
  </si>
  <si>
    <t>Primary and secondary legislation</t>
  </si>
  <si>
    <t>Interview and site visit</t>
  </si>
  <si>
    <t>Primary and secondary legislation, NGOs and local bylaws</t>
  </si>
  <si>
    <t>Certification schemes and NGOs, interviews and site visits</t>
  </si>
  <si>
    <t>Interview and site visit; local NGOs</t>
  </si>
  <si>
    <t>Interview and site visit; local NGOs and fishing associations</t>
  </si>
  <si>
    <t>The World Food Programme provides a comprehensive food security and vulnerability analysis that may be used for this indicator</t>
  </si>
  <si>
    <t>Local bylaws, interview and site visit</t>
  </si>
  <si>
    <t>CARE International's Household Livelihood Security Framework</t>
  </si>
  <si>
    <r>
      <rPr>
        <sz val="9"/>
        <rFont val="Calibri"/>
        <family val="2"/>
        <scheme val="minor"/>
      </rPr>
      <t xml:space="preserve">Some regions, for example of the Mesoamerican Reef may have published report on ecosystem health: </t>
    </r>
    <r>
      <rPr>
        <u/>
        <sz val="9"/>
        <color theme="10"/>
        <rFont val="Calibri"/>
        <family val="2"/>
        <scheme val="minor"/>
      </rPr>
      <t>http://www.healthyreefs.org/cms/report-cards/</t>
    </r>
  </si>
  <si>
    <r>
      <rPr>
        <sz val="9"/>
        <rFont val="Calibri"/>
        <family val="2"/>
        <scheme val="minor"/>
      </rPr>
      <t xml:space="preserve">For coral reef fisheries, where fish density information is available, Ecosystem Thresholds for Coral Reef may assist scoring: </t>
    </r>
    <r>
      <rPr>
        <u/>
        <sz val="9"/>
        <color theme="10"/>
        <rFont val="Calibri"/>
        <family val="2"/>
        <scheme val="minor"/>
      </rPr>
      <t xml:space="preserve">http://fishe.edf.org/data-center/ecosystem-assessment </t>
    </r>
  </si>
  <si>
    <r>
      <rPr>
        <sz val="9"/>
        <rFont val="Calibri"/>
        <family val="2"/>
        <scheme val="minor"/>
      </rPr>
      <t xml:space="preserve">Interview and site visit. UNDRIP: </t>
    </r>
    <r>
      <rPr>
        <u/>
        <sz val="9"/>
        <color theme="10"/>
        <rFont val="Calibri"/>
        <family val="2"/>
        <scheme val="minor"/>
      </rPr>
      <t xml:space="preserve">https://www.un.org/development/desa/indigenouspeoples/wp-content/uploads/sites/19/2018/11/UNDRIP_E_web.pdf </t>
    </r>
  </si>
  <si>
    <r>
      <rPr>
        <sz val="9"/>
        <rFont val="Calibri"/>
        <family val="2"/>
        <scheme val="minor"/>
      </rPr>
      <t xml:space="preserve">FAO tenure guidelines are a helpful source of guidance on managing access restrictions: </t>
    </r>
    <r>
      <rPr>
        <u/>
        <sz val="9"/>
        <color theme="10"/>
        <rFont val="Calibri"/>
        <family val="2"/>
        <scheme val="minor"/>
      </rPr>
      <t>http://www.fao.org/3/a-i2801e.pdf</t>
    </r>
  </si>
  <si>
    <t>A improvement plan is in place or planned.</t>
  </si>
  <si>
    <t>Indicator Trend</t>
  </si>
  <si>
    <t>Trend</t>
  </si>
  <si>
    <t>Co-management</t>
  </si>
  <si>
    <t>Indigenous rights</t>
  </si>
  <si>
    <t>Mitigating access loss</t>
  </si>
  <si>
    <t xml:space="preserve">Harvest and trade in endangered species is illegal as codified in the Convention on International Trade in Endangered Species (CITES)
International trade in endangered species, certainly as a commodity, is illegal. Domestically this is a bit more of a legal grey area, but trade or harvest of endangered species is to be avoided at all costs. </t>
  </si>
  <si>
    <t>The UN mandates that species that cross national boundaries ('straddling stocks') are managed jointly between countries
If not applicable, score as green</t>
  </si>
  <si>
    <t>Other economic activity in a marine environment, such as drilling for oil, shipping or offshore wind may have an impact on the productivity and health of the ecosystem
The presence of any extractive oil industry in the fishery scores red for this indicator.
This indicator does not include climate change which is a universal threat to all ecosystems. Efforts to mitigate and adapt to climate change are covered in the next indicator</t>
  </si>
  <si>
    <r>
      <rPr>
        <sz val="9"/>
        <rFont val="Calibri"/>
        <family val="2"/>
        <scheme val="minor"/>
      </rPr>
      <t xml:space="preserve">To conduct an assessment of threats to an ecosystem, use EDF's CARE tool: </t>
    </r>
    <r>
      <rPr>
        <u/>
        <sz val="9"/>
        <color theme="10"/>
        <rFont val="Calibri"/>
        <family val="2"/>
        <scheme val="minor"/>
      </rPr>
      <t>http://fishe.edf.org/data-center/ecosystem-assessment</t>
    </r>
  </si>
  <si>
    <t>This indicator determines whether the mechanism to verify the source of the product is used to enable product differentiation
This is a binary indicator without intermediate score</t>
  </si>
  <si>
    <t>This indicator measures for a variety of aspects of human rights that must be in place in the fishing community and/or enterprises associated with investment
This is a binary indicator without intermediate score</t>
  </si>
  <si>
    <t>This indicator tests for inclusivity of the investment and relates closely to human rights indicators above
This is a binary indicator without intermediate score</t>
  </si>
  <si>
    <t>This indicator includes involuntary restriction of access, involuntary resettlement and/or the acquisition of shelter and other assets belonging to the local communities or individuals
Shelter and other community assets provide foundational security for stakeholders such that removal of these assets impedes stakeholder access to the fishery
This is a binary indicator without intermediate score</t>
  </si>
  <si>
    <t>This indicator builds on the previous indicator to assess whether food security has been safeguarded in the event the local community is heavily reliant on local catch for subsistence
If the community does not rely on local catch (scored green for previous indicator), score as green</t>
  </si>
  <si>
    <r>
      <rPr>
        <sz val="9"/>
        <rFont val="Calibri"/>
        <family val="2"/>
        <scheme val="minor"/>
      </rPr>
      <t xml:space="preserve">Interview and site visit. Universal Declaration on Human Rights: </t>
    </r>
    <r>
      <rPr>
        <u/>
        <sz val="9"/>
        <color theme="10"/>
        <rFont val="Calibri"/>
        <family val="2"/>
        <scheme val="minor"/>
      </rPr>
      <t>https://www.un.org/en/udhrbook/pdf/udhr_booklet_en_web.pdf</t>
    </r>
  </si>
  <si>
    <r>
      <rPr>
        <sz val="9"/>
        <rFont val="Calibri"/>
        <family val="2"/>
        <scheme val="minor"/>
      </rPr>
      <t xml:space="preserve">ILO conventions: </t>
    </r>
    <r>
      <rPr>
        <u/>
        <sz val="9"/>
        <color theme="10"/>
        <rFont val="Calibri"/>
        <family val="2"/>
        <scheme val="minor"/>
      </rPr>
      <t>https://www.ilo.org/global/standards/introduction-to-international-labour-standards/conventions-and-recommendations/lang--en/index.htm</t>
    </r>
  </si>
  <si>
    <t>Work with government/local communities to define jurisdiction over fishery
Apply policy and governance analysis to identify areas for improved fisheries governance</t>
  </si>
  <si>
    <t>NA</t>
  </si>
  <si>
    <t>Conduct stock assessment</t>
  </si>
  <si>
    <t>Define sustainable harvest levels</t>
  </si>
  <si>
    <t>Consider tools and technologies for monitoring fishing effort</t>
  </si>
  <si>
    <t>Conduct Comprehensive Assessment of Risk to Ecosystems (CARE) to better understand causes/risks</t>
  </si>
  <si>
    <t>Conduct research to explore impacts of climate change on the fishery and identify opportunities to adapt and mitigate</t>
  </si>
  <si>
    <t>Evaluate if the legal framework enables effective enforcement</t>
  </si>
  <si>
    <t>Establish a programme for data collection as part of the investment project</t>
  </si>
  <si>
    <t>Explore opportunities for electronic monitoring in the fishery</t>
  </si>
  <si>
    <t>Collaborate with providers of product traceability solutions</t>
  </si>
  <si>
    <r>
      <t>Perform advocacy (possibly with 3</t>
    </r>
    <r>
      <rPr>
        <vertAlign val="superscript"/>
        <sz val="10"/>
        <color theme="1"/>
        <rFont val="Calibri"/>
        <family val="2"/>
        <scheme val="minor"/>
      </rPr>
      <t>rd</t>
    </r>
    <r>
      <rPr>
        <sz val="10"/>
        <color theme="1"/>
        <rFont val="Calibri"/>
        <family val="2"/>
        <scheme val="minor"/>
      </rPr>
      <t xml:space="preserve"> party) to address IUU with the authorities</t>
    </r>
  </si>
  <si>
    <t>Opportunities to Improve</t>
  </si>
  <si>
    <t>Resources to Aid Improvement</t>
  </si>
  <si>
    <t>http://fisherysolutionscenter.edf.org/rbm-basics</t>
  </si>
  <si>
    <t>http://fishe.edf.org/data-center/initial-stock-assessment</t>
  </si>
  <si>
    <t>http://fishe.edf.org/data-center/reference-points</t>
  </si>
  <si>
    <t>https://www.edf.org/sites/default/files/oceans/Technologies_for_Improving_Fisheries_Monitoring.pdf</t>
  </si>
  <si>
    <t>http://fishe.edf.org/data-center/ecosystem-assessment</t>
  </si>
  <si>
    <t>https://europe.edf.org/climate-change-adaptation</t>
  </si>
  <si>
    <t>http://fisherysolutionscenter.edf.org/fisheries-toolkit/fisheries-policy-and-governance-analysis</t>
  </si>
  <si>
    <t>http://fisherysolutionscenter.edf.org/sites/catchshares.edf.org/files/EM_DesignManual_Final_0.pdf</t>
  </si>
  <si>
    <t>http://thisfish.info/</t>
  </si>
  <si>
    <t>Score Improvement</t>
  </si>
  <si>
    <t xml:space="preserve">Are there institutions or government agencies dedicated to study and assessment of the natural environment? 
Are there local NGOs with information regarding the status of the environment? </t>
  </si>
  <si>
    <t xml:space="preserve">Are there mechanisms in place to bring the voices of stakeholders into the management process?
Do local stakeholders feel like they have a say in the management of the resource, and if so, through what means?
How comprehensive is the level of engagement by stakeholders in management? Is it a collaborative process or more consultative, where stakeholders are only asked for ideas or feedback? </t>
  </si>
  <si>
    <t xml:space="preserve">Does the fishing activity that underpins the investment project take place in part or entirely outside of the EEZ of the country where the investment is taking place? If so, has the relevant country ratified the Port State Measures Agreement? </t>
  </si>
  <si>
    <t>Do existing fisheries management and governance frameworks make reference to the impacts of climate change on the fishery?
Are there adaptive management plans or adaptation strategies with specific application to fisheries in place?
Is the resilience of the underlying ecosystem and the fishery considered in terms of resilience to climate change? Does ecosystem resilience feature in the adaptation strategy?
Are climate-driven changes to the marine ecosystem, such as acidity, sea level and temperature, recorded?</t>
  </si>
  <si>
    <t xml:space="preserve">Is there anecdotal evidence that the risk of prosecution has been a deterrent in illegal behaviour? 
Has the local community bought in to the level of prosecution and do they feel it is both appropriate and effective?
How long does prosecution take, is this a reasonable amount of time?
Is there an opportunity for legal recourse or challenging a verdict? 
Do prosecution systems and mechanisms get regularly reviewed? </t>
  </si>
  <si>
    <t>Does the fishing community and/or enterprises associated with investment abide by the Universal Declaration of Human Rights and the eight fundamental ILO conventions?</t>
  </si>
  <si>
    <t>Has access to the fishery by fishers, fishworkers and others in the fishery's value chain been restricted?</t>
  </si>
  <si>
    <t xml:space="preserve">Are there policies and activites in place to mitigate and adapt to the impacts of climate change on the fishery? </t>
  </si>
  <si>
    <t>Is there a mechanism in place to verify the source of the product that the investment project deals with, and is this accessible?</t>
  </si>
  <si>
    <t>Can downstream entities (buyers, supermarkets, restaurants, consumers) accurately differentiate products flowing from the investment project?</t>
  </si>
  <si>
    <t>Does the investment project comply with the Universal Declaration of Human RIghts and the eight fundamental ILO conventions on labour rights?</t>
  </si>
  <si>
    <t>Within the investment project, are children protected from economic exploitation and any work that is likely to be hazardous or interfere with the child's education?</t>
  </si>
  <si>
    <t xml:space="preserve">Are stakeholders in the relevant fishery(ies) and/or its value chain subject to or participating in any form of human trafficking? </t>
  </si>
  <si>
    <t>Has access to the fishery by fishers, fishworkers and others in the fishery's value chain been  involuntarily restricted by the investment project?</t>
  </si>
  <si>
    <t>Have efforts been made to avoid or mitigate involuntary restrictions of access to, and use of, natural resources by local stakeholders resulting from the investment project?</t>
  </si>
  <si>
    <t xml:space="preserve">Is the fishery(ies) and its products on which the investment project depends a source of food/nutrition for the local community? </t>
  </si>
  <si>
    <t>If the investment project has impacted the level of export of fish from the community, has the food and nutritional security of the local community been safeguarded?</t>
  </si>
  <si>
    <t>There is no evidence of IUU activity in the fishery</t>
  </si>
  <si>
    <t>There is evidence of IUU activity at low levels in the fishery but an enforcement plan is in place OR there is uncertainty over whether IUU activity is taking place</t>
  </si>
  <si>
    <t>There is clear evidence of IUU activity and no plans are in place to address it</t>
  </si>
  <si>
    <t>When to use the Scorecard</t>
  </si>
  <si>
    <t>It is unknown if this project harvest or trade in endangered species</t>
  </si>
  <si>
    <t>Perform advocacy (possibly with 3rd party) to address harvest of endangered species with the authorities</t>
  </si>
  <si>
    <t>http://www.fao.org/3/a-a0230e.pdf</t>
  </si>
  <si>
    <t>Provide technical assistance on quality assurance/sustainability certification through e.g. MSC chain of custody</t>
  </si>
  <si>
    <t>https://www.msc.org/standards-and-certification/chain-of-custody-standard</t>
  </si>
  <si>
    <t>Perform advocacy (possibly with 3rd parties) on behalf of secure tenure and obtain fishing rights from the government</t>
  </si>
  <si>
    <t>The Port State Measures Agreement is a UN instrument combating illegal, unreported and unregulated fishing on the high seas
If not applicable, score as green</t>
  </si>
  <si>
    <t xml:space="preserve">This indicator measures whether/how the right to fish is determined, a fundamental step in defining a sustainable fisheries management regime
</t>
  </si>
  <si>
    <t>This indicator looks at the biological sustainability of the population(s) of the incidental species - i.e., the fish being caught accidentally while fishing for the main target - this is also known as bycatch. If there is more than one bycatch species, repeat this exercise for every one. 
If unknown, score as yellow</t>
  </si>
  <si>
    <t>Mitigation and/or adaptation policies for the ecosystem do not exist</t>
  </si>
  <si>
    <t>This indicator tests for inclusivity of the investment and relates closely to human rights indicators above
This is a binary indicator without intermediate score. If not applicable score as green</t>
  </si>
  <si>
    <t>Fish is just one element of a diverse diet; the community has access to many types of food and protein soruces. Fish not relied on heavily for subsistence and ≥66% of catch is exported</t>
  </si>
  <si>
    <t>Fish is moderately important to diet but there are numerous other protein sources available to the community. 33-66% of the catch is exported</t>
  </si>
  <si>
    <t>Community has a high dependence on fishery for food and nutrition with low access to other protein sources. ≤33% of the catch is exported</t>
  </si>
  <si>
    <t xml:space="preserve">The scorecard can be used at any time during the investment process, and can apply to investment products deployed to finance a project and/or company, and where the project or company has, or is expected to have, an impact on wild-caught fisheries, their associated ecosystems or communities. Thus, its application may range from on-the-water investments into the management of the fishery itself through to fish aggregation at the processor level (though some indicators test for important markers of sustainability extending all the way across the value chain). 
</t>
  </si>
  <si>
    <t>A benefit-sharing mechanism is in place and stakeholders subject to the investment project receive ≥10% of the proceeds of the investment</t>
  </si>
  <si>
    <t xml:space="preserve">A benefit-sharing mechanism is in place and stakeholders subject to the investment project receive &lt;10% of the proceeds of the investment </t>
  </si>
  <si>
    <t>The United Nations Food and Agriculture Organisation (FAO) has developed a toolbox for implementing an Ecosystem Approach to Fisheries (EAF) which includes consideration of the wider ecosystem supporting a fishery: http://www.fao.org/fishery/eaf-net/toolb</t>
  </si>
  <si>
    <t>Consult FAO Ecosystem Approach to Fisheries toolbox for ecosystem status</t>
  </si>
  <si>
    <t>http://www.fao.org/fishery/eaf-net/toolbox/en</t>
  </si>
  <si>
    <t>http://assets.wwf.org.uk/downloads/fisheriesmanagement__2_.pdf</t>
  </si>
  <si>
    <t xml:space="preserve">This scorecard is a companion to the Principles for Investment in Sustainable Wild-Caught Fisheries (www.fisheriesprinciples.org), which seek to develop a common framework for financing sustainable wild-caught fisheries and standardise the environmental and social outcomes of sustainable fisheries investing. It is designed for independent assessors to determine an investment project’s performance against, and compliance with, each of nine primary Principles. The resulting assessment can then be used by investors and third parties to evaluate the quality of the fisheries investment and suggest steps for any needed improvement.
The scorecard is also designed to be complementary to existing assessment frameworks for fisheries (which are included in the 'Resources' tab). The scorecard tests only for those items enumerated in the Principles, and should not be used as a proxy for the overall financial viability of a given project. Similarly, there are important considerations not currently captured in the Principles, such as gender equity, which we strongly suggest be part of any investment decision-making process. As such, both the Principles and scorecard are subject to further iteration and refinement over time. 
The scorecard is designed as a subjective rapid assessment tool, to be used in the field by independent expert assessors with expertise in the environmental and social issues affecting wild fisheries management. Through the use of a combination of interviews and desk research, and supported by resources including a list of expert suggested interview questions, the scorecard provides a simple framework that will help assessors and investors evaluate the performance of a given investment project.
</t>
  </si>
  <si>
    <t xml:space="preserve">The authors are grateful to the following for their feedback and support in the development of this scorecard: 
-Manuel Bueno, Meloy Fund
-Natasha Garcha, IIX
-Lucy Holmes, WWF
-Fabian Huwyler, Posaidon Capital
-Teresa Ish, Walton Family Foundation
* Affiliations are listed for informational purposes only and do not imply organizational endorsement.
Environmental Defense Fund gratefully acknowledges the MAR Fund for its support of this project.
</t>
  </si>
  <si>
    <t>Additional information</t>
  </si>
  <si>
    <r>
      <t xml:space="preserve">For more information on this scorecard and the Principles for Investment in Wild-caught Fisheries, visit: http://www.fisheriesprinciples.org
</t>
    </r>
    <r>
      <rPr>
        <b/>
        <sz val="11"/>
        <color theme="1"/>
        <rFont val="Segoe UI"/>
        <family val="2"/>
      </rPr>
      <t>Suggested citation</t>
    </r>
    <r>
      <rPr>
        <sz val="11"/>
        <color theme="1"/>
        <rFont val="Segoe UI"/>
        <family val="2"/>
      </rPr>
      <t>: Environmental Defense Fund. 2019. Principles for Investment in Sustainable Wild-Caught Fisheries: A Companion Scorecard.
Available at: fisheriesprinciples.org.
Version 1.0, November 2019</t>
    </r>
    <r>
      <rPr>
        <sz val="11"/>
        <color theme="1"/>
        <rFont val="Calibri"/>
        <family val="2"/>
        <scheme val="minor"/>
      </rPr>
      <t xml:space="preserve">
</t>
    </r>
  </si>
  <si>
    <t xml:space="preserve">Assessors may go through indicators in whichever order they prefer, and may use the Resources tab as needed to provide informed answers to each indicator. 
The indicators represent a mix of quantitative and qualitative scoring thresholds; for quantitative indicators assessors are recommended to use the suggested data sources and other tools presented in the Resources tab to determine a score. For more qualitative indicators, the indicators rely more on the expertise of the assessor and input from key stakeholders in the investment to determine a score. 
In many cases, the scoring of an indicator can be modified in a positive or negative direction. First, for indicators where an improvement plan is under development that may ultimately change a score, a checkbox in the 'Trend' column of the Scorecard tab allows the assessor to indicate an upwards trajectory (an upwards arrow will automatically appear next to the relevant indicator in the Results tab). Second, for a smaller number of key indicators where poor performance or non-compliance (i.e., a red score) is a particularly significant concern (hence calling the virtue of the entire investment into question), these indicators will be marked with a red flag in the Results tab. These key indicators are 1.4, 1.6, 6.1, 6.3 and 8.1. 
Scores will be automatically tabulated and displayed in the Results tab for an at-a-glance overview of where the investment project performs well or requires improvement. 
After scoring is completed, assessors may wish to know how to improve the performance of a select number of indicators. The Score Improvement tab provides such guidance and links to relevant resources.
</t>
  </si>
  <si>
    <r>
      <rPr>
        <sz val="9"/>
        <rFont val="Calibri"/>
        <family val="2"/>
        <scheme val="minor"/>
      </rPr>
      <t xml:space="preserve">Current list of endangered species can be found on IUCN red list: </t>
    </r>
    <r>
      <rPr>
        <u/>
        <sz val="9"/>
        <color theme="10"/>
        <rFont val="Calibri"/>
        <family val="2"/>
        <scheme val="minor"/>
      </rPr>
      <t>https://www.iucnredlist.org/search</t>
    </r>
  </si>
  <si>
    <r>
      <rPr>
        <sz val="9"/>
        <rFont val="Calibri"/>
        <family val="2"/>
        <scheme val="minor"/>
      </rPr>
      <t xml:space="preserve">WWF has produced a handbook for Fisheries Improvement Projects (FIPs) that includes a detailed mapping process for stakeholder engagement: </t>
    </r>
    <r>
      <rPr>
        <u/>
        <sz val="9"/>
        <color theme="10"/>
        <rFont val="Calibri"/>
        <family val="2"/>
        <scheme val="minor"/>
      </rPr>
      <t>https://seafoodsustainability.org/wp-content/uploads/2015/10/WWF_FIP-handbook-6-3-15.pdf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</si>
</sst>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sz val="11"/>
      <color rgb="FF000000"/>
      <name val="Calibri"/>
      <family val="2"/>
    </font>
    <font>
      <sz val="11"/>
      <color theme="1"/>
      <name val="Arial"/>
      <family val="2"/>
    </font>
    <font>
      <sz val="10"/>
      <color theme="1"/>
      <name val="Arial"/>
      <family val="2"/>
    </font>
    <font>
      <b/>
      <sz val="10"/>
      <color theme="1"/>
      <name val="Arial"/>
      <family val="2"/>
    </font>
    <font>
      <sz val="10"/>
      <name val="Arial"/>
      <family val="2"/>
    </font>
    <font>
      <b/>
      <sz val="18"/>
      <color rgb="FF009FDA"/>
      <name val="Arial"/>
      <family val="2"/>
    </font>
    <font>
      <sz val="14"/>
      <color rgb="FFFF0000"/>
      <name val="Arial"/>
      <family val="2"/>
    </font>
    <font>
      <b/>
      <i/>
      <sz val="14"/>
      <color theme="1"/>
      <name val="Arial"/>
      <family val="2"/>
    </font>
    <font>
      <b/>
      <sz val="11"/>
      <color theme="1"/>
      <name val="Arial"/>
      <family val="2"/>
    </font>
    <font>
      <b/>
      <sz val="22"/>
      <color theme="0"/>
      <name val="Arial"/>
      <family val="2"/>
    </font>
    <font>
      <b/>
      <sz val="12"/>
      <color rgb="FF765A74"/>
      <name val="Arial"/>
      <family val="2"/>
    </font>
    <font>
      <sz val="10"/>
      <color theme="1"/>
      <name val="Calibri"/>
      <family val="2"/>
      <scheme val="minor"/>
    </font>
    <font>
      <b/>
      <sz val="18"/>
      <color rgb="FF765A74"/>
      <name val="Arial"/>
      <family val="2"/>
    </font>
    <font>
      <sz val="10"/>
      <color theme="0" tint="-0.14999847407452621"/>
      <name val="Arial"/>
      <family val="2"/>
    </font>
    <font>
      <sz val="22"/>
      <color theme="0"/>
      <name val="Arial"/>
      <family val="2"/>
    </font>
    <font>
      <sz val="9"/>
      <color theme="1"/>
      <name val="Calibri"/>
      <family val="2"/>
      <scheme val="minor"/>
    </font>
    <font>
      <b/>
      <sz val="9"/>
      <color theme="1"/>
      <name val="Calibri"/>
      <family val="2"/>
      <scheme val="minor"/>
    </font>
    <font>
      <sz val="10"/>
      <color theme="0" tint="-4.9989318521683403E-2"/>
      <name val="Calibri"/>
      <family val="2"/>
      <scheme val="minor"/>
    </font>
    <font>
      <sz val="10"/>
      <color rgb="FF000000"/>
      <name val="Calibri"/>
      <family val="2"/>
      <scheme val="minor"/>
    </font>
    <font>
      <u/>
      <sz val="11"/>
      <color theme="10"/>
      <name val="Calibri"/>
      <family val="2"/>
      <scheme val="minor"/>
    </font>
    <font>
      <u/>
      <sz val="9"/>
      <color theme="10"/>
      <name val="Calibri"/>
      <family val="2"/>
      <scheme val="minor"/>
    </font>
    <font>
      <sz val="9"/>
      <name val="Calibri"/>
      <family val="2"/>
      <scheme val="minor"/>
    </font>
    <font>
      <vertAlign val="superscript"/>
      <sz val="10"/>
      <color theme="1"/>
      <name val="Calibri"/>
      <family val="2"/>
      <scheme val="minor"/>
    </font>
    <font>
      <u/>
      <sz val="10"/>
      <color theme="10"/>
      <name val="Calibri"/>
      <family val="2"/>
      <scheme val="minor"/>
    </font>
    <font>
      <sz val="8"/>
      <color rgb="FF000000"/>
      <name val="Segoe UI"/>
      <family val="2"/>
    </font>
    <font>
      <sz val="10"/>
      <color theme="1"/>
      <name val="Segoe UI"/>
      <family val="2"/>
    </font>
    <font>
      <b/>
      <sz val="11"/>
      <color theme="1"/>
      <name val="Segoe UI"/>
      <family val="2"/>
    </font>
    <font>
      <sz val="11"/>
      <color theme="1"/>
      <name val="Segoe U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AF0F6"/>
        <bgColor indexed="64"/>
      </patternFill>
    </fill>
    <fill>
      <patternFill patternType="solid">
        <fgColor rgb="FF765A7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99FF66"/>
        <bgColor indexed="64"/>
      </patternFill>
    </fill>
    <fill>
      <patternFill patternType="solid">
        <fgColor rgb="FFFF5050"/>
        <bgColor indexed="64"/>
      </patternFill>
    </fill>
    <fill>
      <patternFill patternType="solid">
        <fgColor rgb="FFFFFF9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diagonalUp="1" diagonalDown="1">
      <left style="thin">
        <color auto="1"/>
      </left>
      <right style="thin">
        <color auto="1"/>
      </right>
      <top style="thin">
        <color auto="1"/>
      </top>
      <bottom style="thin">
        <color auto="1"/>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indexed="64"/>
      </top>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right style="thin">
        <color auto="1"/>
      </right>
      <top/>
      <bottom style="medium">
        <color indexed="64"/>
      </bottom>
      <diagonal/>
    </border>
    <border>
      <left/>
      <right/>
      <top style="medium">
        <color indexed="64"/>
      </top>
      <bottom style="thin">
        <color auto="1"/>
      </bottom>
      <diagonal/>
    </border>
    <border>
      <left style="thin">
        <color auto="1"/>
      </left>
      <right/>
      <top/>
      <bottom/>
      <diagonal/>
    </border>
  </borders>
  <cellStyleXfs count="5">
    <xf numFmtId="0" fontId="0" fillId="0" borderId="0"/>
    <xf numFmtId="9" fontId="4" fillId="0" borderId="0" applyFont="0" applyFill="0" applyBorder="0" applyAlignment="0" applyProtection="0"/>
    <xf numFmtId="0" fontId="6" fillId="0" borderId="0"/>
    <xf numFmtId="0" fontId="6" fillId="0" borderId="0"/>
    <xf numFmtId="0" fontId="25" fillId="0" borderId="0" applyNumberFormat="0" applyFill="0" applyBorder="0" applyAlignment="0" applyProtection="0"/>
  </cellStyleXfs>
  <cellXfs count="228">
    <xf numFmtId="0" fontId="0" fillId="0" borderId="0" xfId="0"/>
    <xf numFmtId="0" fontId="5" fillId="0" borderId="0" xfId="0" applyFont="1"/>
    <xf numFmtId="0" fontId="7" fillId="2" borderId="0" xfId="0" applyFont="1" applyFill="1"/>
    <xf numFmtId="0" fontId="7" fillId="0" borderId="0" xfId="0" applyFont="1"/>
    <xf numFmtId="0" fontId="7" fillId="2" borderId="0" xfId="0" applyFont="1" applyFill="1" applyAlignment="1">
      <alignment horizontal="center" vertical="center"/>
    </xf>
    <xf numFmtId="0" fontId="0" fillId="2" borderId="0" xfId="0" applyFill="1"/>
    <xf numFmtId="0" fontId="7" fillId="2" borderId="0" xfId="0" applyFont="1" applyFill="1" applyBorder="1" applyAlignment="1">
      <alignment horizontal="left" vertical="center"/>
    </xf>
    <xf numFmtId="0" fontId="7" fillId="2" borderId="0" xfId="0" applyFont="1" applyFill="1" applyBorder="1" applyAlignment="1">
      <alignment vertical="center" wrapText="1"/>
    </xf>
    <xf numFmtId="0" fontId="0" fillId="2" borderId="0" xfId="0" applyFill="1" applyAlignment="1">
      <alignment wrapText="1"/>
    </xf>
    <xf numFmtId="0" fontId="7" fillId="3" borderId="0" xfId="0" applyFont="1" applyFill="1" applyBorder="1" applyAlignment="1">
      <alignment vertical="center"/>
    </xf>
    <xf numFmtId="0" fontId="11" fillId="3" borderId="0" xfId="0" applyFont="1" applyFill="1" applyBorder="1" applyAlignment="1">
      <alignment horizontal="left" vertical="center"/>
    </xf>
    <xf numFmtId="0" fontId="7" fillId="3"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7" fillId="2" borderId="0" xfId="0" applyFont="1" applyFill="1" applyAlignment="1">
      <alignment vertical="center"/>
    </xf>
    <xf numFmtId="0" fontId="7" fillId="2" borderId="0" xfId="0" applyFont="1" applyFill="1" applyAlignment="1">
      <alignment wrapText="1"/>
    </xf>
    <xf numFmtId="0" fontId="13" fillId="2" borderId="0" xfId="0" applyFont="1" applyFill="1" applyBorder="1" applyAlignment="1">
      <alignment vertical="center" wrapText="1"/>
    </xf>
    <xf numFmtId="0" fontId="7" fillId="2" borderId="0" xfId="0" applyFont="1" applyFill="1" applyBorder="1" applyAlignment="1"/>
    <xf numFmtId="0" fontId="12" fillId="2" borderId="0" xfId="0" applyFont="1" applyFill="1" applyBorder="1" applyAlignment="1">
      <alignment vertical="center" wrapText="1"/>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protection locked="0"/>
    </xf>
    <xf numFmtId="0" fontId="13" fillId="2" borderId="0" xfId="0" applyFont="1" applyFill="1" applyBorder="1" applyAlignment="1" applyProtection="1">
      <alignment vertical="center" wrapText="1"/>
      <protection locked="0"/>
    </xf>
    <xf numFmtId="0" fontId="0" fillId="2" borderId="0" xfId="0" applyFill="1" applyProtection="1">
      <protection locked="0"/>
    </xf>
    <xf numFmtId="0" fontId="7" fillId="2" borderId="0" xfId="0" applyFont="1" applyFill="1" applyBorder="1" applyAlignment="1" applyProtection="1">
      <alignment vertical="center"/>
      <protection locked="0"/>
    </xf>
    <xf numFmtId="0" fontId="7" fillId="2" borderId="0" xfId="0" applyFont="1" applyFill="1" applyProtection="1">
      <protection locked="0"/>
    </xf>
    <xf numFmtId="0" fontId="0" fillId="2" borderId="0" xfId="0" applyFill="1" applyAlignment="1" applyProtection="1">
      <alignment wrapText="1"/>
      <protection locked="0"/>
    </xf>
    <xf numFmtId="0" fontId="10" fillId="0" borderId="5" xfId="0" applyFont="1" applyFill="1" applyBorder="1" applyAlignment="1">
      <alignment horizontal="left" vertical="top" wrapText="1"/>
    </xf>
    <xf numFmtId="0" fontId="7" fillId="2" borderId="1" xfId="0" applyFont="1" applyFill="1" applyBorder="1"/>
    <xf numFmtId="0" fontId="16" fillId="0" borderId="2" xfId="0" applyFont="1" applyFill="1" applyBorder="1" applyAlignment="1">
      <alignment horizontal="left" vertical="center" indent="1"/>
    </xf>
    <xf numFmtId="0" fontId="16" fillId="0" borderId="5" xfId="0" applyFont="1" applyFill="1" applyBorder="1" applyAlignment="1">
      <alignment horizontal="left" vertical="center" indent="1"/>
    </xf>
    <xf numFmtId="0" fontId="10" fillId="0" borderId="3" xfId="0" applyFont="1" applyFill="1" applyBorder="1" applyAlignment="1">
      <alignment horizontal="left" vertical="top" wrapText="1" indent="1"/>
    </xf>
    <xf numFmtId="0" fontId="18" fillId="0" borderId="0" xfId="0" applyFont="1" applyFill="1" applyBorder="1" applyAlignment="1">
      <alignment horizontal="left" vertical="center"/>
    </xf>
    <xf numFmtId="0" fontId="15" fillId="5" borderId="1" xfId="0" applyFont="1" applyFill="1" applyBorder="1" applyAlignment="1">
      <alignment horizontal="center" vertical="center" wrapText="1"/>
    </xf>
    <xf numFmtId="0" fontId="11" fillId="3"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0" fillId="2" borderId="0" xfId="0" applyFill="1" applyAlignment="1" applyProtection="1">
      <alignment horizontal="center" wrapText="1"/>
      <protection locked="0"/>
    </xf>
    <xf numFmtId="0" fontId="0" fillId="2" borderId="0" xfId="0" applyFill="1" applyAlignment="1">
      <alignment horizontal="center"/>
    </xf>
    <xf numFmtId="0" fontId="7" fillId="2" borderId="0" xfId="0" applyFont="1" applyFill="1" applyAlignment="1">
      <alignment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pplyProtection="1">
      <alignment vertical="center" wrapText="1"/>
      <protection locked="0"/>
    </xf>
    <xf numFmtId="0" fontId="14" fillId="4" borderId="9" xfId="0" applyFont="1" applyFill="1" applyBorder="1" applyAlignment="1" applyProtection="1">
      <alignment vertical="center" wrapText="1"/>
      <protection locked="0"/>
    </xf>
    <xf numFmtId="0" fontId="0" fillId="0" borderId="1" xfId="0" applyBorder="1"/>
    <xf numFmtId="0" fontId="5" fillId="0" borderId="1" xfId="0" applyFont="1" applyBorder="1"/>
    <xf numFmtId="0" fontId="17" fillId="4" borderId="1" xfId="0" applyFont="1" applyFill="1" applyBorder="1" applyAlignment="1">
      <alignment horizontal="center" vertical="center" wrapText="1"/>
    </xf>
    <xf numFmtId="0" fontId="14" fillId="2" borderId="0" xfId="0" applyFont="1" applyFill="1" applyBorder="1" applyAlignment="1">
      <alignment horizontal="left" vertical="center"/>
    </xf>
    <xf numFmtId="0" fontId="14" fillId="4" borderId="1" xfId="0" applyFont="1" applyFill="1" applyBorder="1" applyAlignment="1">
      <alignment horizontal="left" vertical="center" wrapText="1"/>
    </xf>
    <xf numFmtId="0" fontId="7" fillId="2" borderId="0" xfId="0" applyFont="1" applyFill="1" applyBorder="1" applyAlignment="1" applyProtection="1">
      <alignment horizontal="left" vertical="center"/>
      <protection locked="0"/>
    </xf>
    <xf numFmtId="0" fontId="0" fillId="2" borderId="0" xfId="0" applyFill="1" applyAlignment="1" applyProtection="1">
      <alignment horizontal="left" wrapText="1"/>
      <protection locked="0"/>
    </xf>
    <xf numFmtId="0" fontId="0" fillId="2" borderId="0" xfId="0" applyFill="1" applyAlignment="1">
      <alignment horizontal="left"/>
    </xf>
    <xf numFmtId="0" fontId="3" fillId="2" borderId="0" xfId="0" applyFont="1" applyFill="1"/>
    <xf numFmtId="0" fontId="7" fillId="2" borderId="2" xfId="0" applyFont="1" applyFill="1" applyBorder="1"/>
    <xf numFmtId="0" fontId="7" fillId="3" borderId="4" xfId="0" applyFont="1" applyFill="1" applyBorder="1" applyAlignment="1">
      <alignment horizontal="center" vertical="center"/>
    </xf>
    <xf numFmtId="9" fontId="7" fillId="3" borderId="6" xfId="1" applyFont="1" applyFill="1" applyBorder="1" applyAlignment="1">
      <alignment horizontal="center" vertical="center"/>
    </xf>
    <xf numFmtId="0" fontId="17" fillId="4" borderId="1" xfId="0" applyFont="1" applyFill="1" applyBorder="1" applyAlignment="1">
      <alignment horizontal="center" vertical="center" wrapText="1"/>
    </xf>
    <xf numFmtId="0" fontId="7" fillId="3" borderId="12" xfId="0" applyFont="1" applyFill="1" applyBorder="1" applyAlignment="1">
      <alignment horizontal="center" vertical="center"/>
    </xf>
    <xf numFmtId="0" fontId="14" fillId="3" borderId="10" xfId="0" applyFont="1" applyFill="1" applyBorder="1" applyAlignment="1">
      <alignment vertical="center"/>
    </xf>
    <xf numFmtId="0" fontId="19" fillId="2" borderId="0" xfId="0" applyFont="1" applyFill="1" applyBorder="1" applyAlignment="1">
      <alignment horizontal="right" vertical="center" wrapText="1"/>
    </xf>
    <xf numFmtId="0" fontId="7" fillId="3" borderId="0" xfId="0" applyFont="1" applyFill="1" applyBorder="1"/>
    <xf numFmtId="0" fontId="7" fillId="3" borderId="0" xfId="0" applyFont="1" applyFill="1" applyBorder="1" applyAlignment="1">
      <alignment horizontal="center"/>
    </xf>
    <xf numFmtId="0" fontId="2" fillId="3" borderId="0" xfId="0" applyFont="1" applyFill="1" applyBorder="1" applyAlignment="1">
      <alignment horizontal="left" indent="1"/>
    </xf>
    <xf numFmtId="0" fontId="7" fillId="8" borderId="0" xfId="0" applyFont="1" applyFill="1" applyBorder="1"/>
    <xf numFmtId="0" fontId="7" fillId="6" borderId="0" xfId="0" applyFont="1" applyFill="1" applyBorder="1"/>
    <xf numFmtId="0" fontId="7" fillId="9" borderId="0" xfId="0" applyFont="1" applyFill="1" applyBorder="1"/>
    <xf numFmtId="0" fontId="7" fillId="7" borderId="0" xfId="0" applyFont="1" applyFill="1" applyBorder="1"/>
    <xf numFmtId="0" fontId="7" fillId="10" borderId="0" xfId="0" applyFont="1" applyFill="1" applyBorder="1"/>
    <xf numFmtId="0" fontId="8" fillId="3" borderId="0" xfId="0" applyFont="1" applyFill="1" applyBorder="1" applyAlignment="1"/>
    <xf numFmtId="0" fontId="7" fillId="3" borderId="0" xfId="0" applyFont="1" applyFill="1" applyBorder="1" applyAlignment="1"/>
    <xf numFmtId="0" fontId="8" fillId="3" borderId="0" xfId="0" applyFont="1" applyFill="1" applyBorder="1" applyAlignment="1">
      <alignment horizontal="left" indent="1"/>
    </xf>
    <xf numFmtId="0" fontId="14" fillId="3" borderId="0" xfId="0" applyFont="1" applyFill="1" applyBorder="1" applyAlignment="1">
      <alignment horizontal="left" vertical="center" indent="1"/>
    </xf>
    <xf numFmtId="0" fontId="14" fillId="3" borderId="0" xfId="0" applyFont="1" applyFill="1" applyBorder="1" applyAlignment="1">
      <alignment horizontal="center" vertical="center"/>
    </xf>
    <xf numFmtId="0" fontId="21" fillId="4" borderId="1" xfId="0" applyFont="1" applyFill="1" applyBorder="1" applyAlignment="1">
      <alignment vertical="center" wrapText="1"/>
    </xf>
    <xf numFmtId="0" fontId="21" fillId="2" borderId="11" xfId="0" applyFont="1" applyFill="1" applyBorder="1" applyAlignment="1">
      <alignment vertical="center" wrapText="1"/>
    </xf>
    <xf numFmtId="0" fontId="17" fillId="4" borderId="1" xfId="0" applyFont="1" applyFill="1" applyBorder="1" applyAlignment="1">
      <alignment horizontal="center" vertical="center" wrapText="1"/>
    </xf>
    <xf numFmtId="0" fontId="0" fillId="2" borderId="0" xfId="0" applyFont="1" applyFill="1"/>
    <xf numFmtId="0" fontId="1" fillId="2" borderId="0" xfId="0" applyFont="1" applyFill="1"/>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7" fillId="3" borderId="0" xfId="0" applyFont="1" applyFill="1"/>
    <xf numFmtId="0" fontId="1" fillId="3" borderId="0" xfId="0" applyFont="1" applyFill="1" applyBorder="1" applyAlignment="1">
      <alignment horizontal="left" wrapText="1" indent="1"/>
    </xf>
    <xf numFmtId="0" fontId="17" fillId="4" borderId="1" xfId="0" applyFont="1" applyFill="1" applyBorder="1" applyAlignment="1">
      <alignment horizontal="center" vertical="center" wrapText="1"/>
    </xf>
    <xf numFmtId="0" fontId="24" fillId="3" borderId="18"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9" xfId="2" applyFont="1" applyFill="1" applyBorder="1" applyAlignment="1">
      <alignment horizontal="center" vertical="center"/>
    </xf>
    <xf numFmtId="0" fontId="17" fillId="4" borderId="2" xfId="0" applyFont="1" applyFill="1" applyBorder="1" applyAlignment="1">
      <alignment horizontal="center" vertical="center" wrapText="1"/>
    </xf>
    <xf numFmtId="0" fontId="17" fillId="0" borderId="1" xfId="0" applyFont="1" applyBorder="1" applyAlignment="1">
      <alignment horizontal="left" vertical="top" wrapText="1"/>
    </xf>
    <xf numFmtId="0" fontId="17" fillId="4" borderId="33"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0" borderId="9" xfId="0" applyFont="1" applyBorder="1" applyAlignment="1">
      <alignment horizontal="left" vertical="top" wrapText="1"/>
    </xf>
    <xf numFmtId="0" fontId="17" fillId="0" borderId="9" xfId="0" applyFont="1" applyBorder="1" applyAlignment="1">
      <alignment horizontal="left" vertical="center" wrapText="1"/>
    </xf>
    <xf numFmtId="0" fontId="21" fillId="3" borderId="35" xfId="0" applyFont="1" applyFill="1" applyBorder="1" applyAlignment="1">
      <alignment horizontal="left" vertical="center" wrapText="1"/>
    </xf>
    <xf numFmtId="0" fontId="26" fillId="3" borderId="2" xfId="4" applyFont="1" applyFill="1" applyBorder="1" applyAlignment="1">
      <alignment horizontal="left" vertical="center" wrapText="1"/>
    </xf>
    <xf numFmtId="0" fontId="26" fillId="3" borderId="3" xfId="4"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6" fillId="3" borderId="1" xfId="4" applyFont="1" applyFill="1" applyBorder="1" applyAlignment="1">
      <alignment horizontal="left" vertical="center" wrapText="1"/>
    </xf>
    <xf numFmtId="0" fontId="17" fillId="4" borderId="27" xfId="0" applyFont="1" applyFill="1" applyBorder="1" applyAlignment="1">
      <alignment horizontal="left" vertical="center" wrapText="1"/>
    </xf>
    <xf numFmtId="0" fontId="17" fillId="4" borderId="28" xfId="0" applyFont="1" applyFill="1" applyBorder="1" applyAlignment="1">
      <alignment horizontal="left" vertical="center" wrapText="1"/>
    </xf>
    <xf numFmtId="0" fontId="24" fillId="3" borderId="37"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38" xfId="2" applyFont="1" applyFill="1" applyBorder="1" applyAlignment="1">
      <alignment horizontal="center" vertical="center"/>
    </xf>
    <xf numFmtId="0" fontId="17" fillId="0" borderId="1" xfId="0" applyFont="1" applyBorder="1" applyAlignment="1">
      <alignment vertical="top" wrapText="1"/>
    </xf>
    <xf numFmtId="0" fontId="29" fillId="3" borderId="5" xfId="4" applyFont="1" applyFill="1" applyBorder="1" applyAlignment="1">
      <alignment horizontal="left" vertical="top" wrapText="1"/>
    </xf>
    <xf numFmtId="0" fontId="29" fillId="3" borderId="2" xfId="4" applyFont="1" applyFill="1" applyBorder="1" applyAlignment="1">
      <alignment horizontal="left" vertical="top" wrapText="1"/>
    </xf>
    <xf numFmtId="0" fontId="29" fillId="3" borderId="1" xfId="4" applyFont="1" applyFill="1" applyBorder="1" applyAlignment="1">
      <alignment horizontal="left" vertical="top" wrapText="1"/>
    </xf>
    <xf numFmtId="0" fontId="17" fillId="3" borderId="1" xfId="0" applyFont="1" applyFill="1" applyBorder="1" applyAlignment="1">
      <alignment horizontal="left" vertical="top" wrapText="1"/>
    </xf>
    <xf numFmtId="0" fontId="0" fillId="3" borderId="1" xfId="0" applyFill="1" applyBorder="1" applyAlignment="1" applyProtection="1">
      <alignment horizontal="left" vertical="top"/>
      <protection locked="0"/>
    </xf>
    <xf numFmtId="0" fontId="17" fillId="3" borderId="3" xfId="0" applyFont="1" applyFill="1" applyBorder="1" applyAlignment="1">
      <alignment horizontal="left" vertical="top" wrapText="1"/>
    </xf>
    <xf numFmtId="0" fontId="29" fillId="0" borderId="3" xfId="4" applyFont="1" applyBorder="1" applyAlignment="1">
      <alignment wrapText="1"/>
    </xf>
    <xf numFmtId="0" fontId="0" fillId="0" borderId="0" xfId="0" applyAlignment="1">
      <alignment horizontal="left"/>
    </xf>
    <xf numFmtId="0" fontId="0" fillId="2" borderId="0" xfId="0" applyFill="1" applyAlignment="1" applyProtection="1">
      <alignment horizontal="left"/>
      <protection locked="0"/>
    </xf>
    <xf numFmtId="0" fontId="17" fillId="0" borderId="7" xfId="0" applyFont="1" applyBorder="1" applyAlignment="1">
      <alignment horizontal="left" vertical="top" wrapText="1"/>
    </xf>
    <xf numFmtId="0" fontId="17" fillId="0" borderId="33" xfId="0" applyFont="1" applyBorder="1" applyAlignment="1">
      <alignment horizontal="left" vertical="top" wrapText="1"/>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23" fillId="4" borderId="31" xfId="0" applyFont="1" applyFill="1" applyBorder="1" applyAlignment="1" applyProtection="1">
      <alignment horizontal="right" vertical="center" wrapText="1"/>
      <protection locked="0"/>
    </xf>
    <xf numFmtId="0" fontId="23" fillId="4" borderId="30" xfId="0" applyFont="1" applyFill="1" applyBorder="1" applyAlignment="1" applyProtection="1">
      <alignment horizontal="right" vertical="center" wrapText="1"/>
      <protection locked="0"/>
    </xf>
    <xf numFmtId="0" fontId="23" fillId="4" borderId="32" xfId="0" applyFont="1" applyFill="1" applyBorder="1" applyAlignment="1" applyProtection="1">
      <alignment horizontal="right" vertical="center" wrapText="1"/>
      <protection locked="0"/>
    </xf>
    <xf numFmtId="0" fontId="23" fillId="4" borderId="7" xfId="0" applyFont="1" applyFill="1" applyBorder="1" applyAlignment="1" applyProtection="1">
      <alignment horizontal="right" vertical="center" wrapText="1"/>
      <protection locked="0"/>
    </xf>
    <xf numFmtId="0" fontId="23" fillId="4" borderId="0" xfId="0" applyFont="1" applyFill="1" applyBorder="1" applyAlignment="1" applyProtection="1">
      <alignment horizontal="right" vertical="center" wrapText="1"/>
      <protection locked="0"/>
    </xf>
    <xf numFmtId="0" fontId="23" fillId="4" borderId="35" xfId="0" applyFont="1" applyFill="1" applyBorder="1" applyAlignment="1" applyProtection="1">
      <alignment horizontal="right" vertical="center" wrapText="1"/>
      <protection locked="0"/>
    </xf>
    <xf numFmtId="0" fontId="23" fillId="4" borderId="33" xfId="0" applyFont="1" applyFill="1" applyBorder="1" applyAlignment="1" applyProtection="1">
      <alignment horizontal="right" vertical="center" wrapText="1"/>
      <protection locked="0"/>
    </xf>
    <xf numFmtId="0" fontId="23" fillId="4" borderId="28" xfId="0" applyFont="1" applyFill="1" applyBorder="1" applyAlignment="1" applyProtection="1">
      <alignment horizontal="right" vertical="center" wrapText="1"/>
      <protection locked="0"/>
    </xf>
    <xf numFmtId="0" fontId="23" fillId="4" borderId="39" xfId="0" applyFont="1" applyFill="1" applyBorder="1" applyAlignment="1" applyProtection="1">
      <alignment horizontal="right" vertical="center" wrapText="1"/>
      <protection locked="0"/>
    </xf>
    <xf numFmtId="0" fontId="23" fillId="4" borderId="38" xfId="0" applyFont="1" applyFill="1" applyBorder="1" applyAlignment="1" applyProtection="1">
      <alignment horizontal="right" vertical="center" wrapText="1"/>
      <protection locked="0"/>
    </xf>
    <xf numFmtId="0" fontId="0" fillId="2" borderId="0" xfId="0" applyFont="1" applyFill="1" applyProtection="1">
      <protection locked="0"/>
    </xf>
    <xf numFmtId="0" fontId="23" fillId="4" borderId="27" xfId="0" applyFont="1" applyFill="1" applyBorder="1" applyAlignment="1" applyProtection="1">
      <alignment vertical="center" wrapText="1"/>
      <protection locked="0"/>
    </xf>
    <xf numFmtId="0" fontId="23" fillId="4" borderId="41" xfId="0" applyFont="1" applyFill="1" applyBorder="1" applyAlignment="1" applyProtection="1">
      <alignment vertical="center" wrapText="1"/>
      <protection locked="0"/>
    </xf>
    <xf numFmtId="0" fontId="23" fillId="4" borderId="37" xfId="0" applyFont="1" applyFill="1" applyBorder="1" applyAlignment="1" applyProtection="1">
      <alignment horizontal="right" vertical="center" wrapText="1"/>
      <protection locked="0"/>
    </xf>
    <xf numFmtId="0" fontId="23" fillId="4" borderId="34" xfId="0" applyFont="1" applyFill="1" applyBorder="1" applyAlignment="1" applyProtection="1">
      <alignment vertical="center" wrapText="1"/>
      <protection locked="0"/>
    </xf>
    <xf numFmtId="0" fontId="23" fillId="4" borderId="0" xfId="0" applyFont="1" applyFill="1" applyBorder="1" applyAlignment="1" applyProtection="1">
      <alignment vertical="center" wrapText="1"/>
      <protection locked="0"/>
    </xf>
    <xf numFmtId="0" fontId="23" fillId="4" borderId="9" xfId="0" applyFont="1" applyFill="1" applyBorder="1" applyAlignment="1" applyProtection="1">
      <alignment horizontal="right" vertical="center" wrapText="1"/>
      <protection locked="0"/>
    </xf>
    <xf numFmtId="0" fontId="23" fillId="4" borderId="7" xfId="0" applyFont="1" applyFill="1" applyBorder="1" applyAlignment="1" applyProtection="1">
      <alignment vertical="center" wrapText="1"/>
      <protection locked="0"/>
    </xf>
    <xf numFmtId="0" fontId="23" fillId="4" borderId="26" xfId="0" applyFont="1" applyFill="1" applyBorder="1" applyAlignment="1" applyProtection="1">
      <alignment vertical="center" wrapText="1"/>
      <protection locked="0"/>
    </xf>
    <xf numFmtId="0" fontId="23" fillId="4" borderId="28" xfId="0" applyFont="1" applyFill="1" applyBorder="1" applyAlignment="1" applyProtection="1">
      <alignment vertical="center" wrapText="1"/>
      <protection locked="0"/>
    </xf>
    <xf numFmtId="0" fontId="23" fillId="4" borderId="29" xfId="0" applyFont="1" applyFill="1" applyBorder="1" applyAlignment="1" applyProtection="1">
      <alignment vertical="center" wrapText="1"/>
      <protection locked="0"/>
    </xf>
    <xf numFmtId="0" fontId="23" fillId="4" borderId="40" xfId="0" applyFont="1" applyFill="1" applyBorder="1" applyAlignment="1" applyProtection="1">
      <alignment horizontal="right" vertical="center" wrapText="1"/>
      <protection locked="0"/>
    </xf>
    <xf numFmtId="0" fontId="23" fillId="4" borderId="30" xfId="0" applyFont="1" applyFill="1" applyBorder="1" applyAlignment="1" applyProtection="1">
      <alignment vertical="center" wrapText="1"/>
      <protection locked="0"/>
    </xf>
    <xf numFmtId="0" fontId="17" fillId="4"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7" fillId="2" borderId="0" xfId="0" applyFont="1" applyFill="1" applyBorder="1" applyAlignment="1">
      <alignment horizontal="left" vertical="top" wrapText="1"/>
    </xf>
    <xf numFmtId="0" fontId="0" fillId="2" borderId="0" xfId="0" applyFill="1" applyBorder="1" applyAlignment="1" applyProtection="1">
      <alignment horizontal="left" vertical="top"/>
      <protection locked="0"/>
    </xf>
    <xf numFmtId="0" fontId="25" fillId="0" borderId="0" xfId="4"/>
    <xf numFmtId="0" fontId="25" fillId="0" borderId="0" xfId="4" applyAlignment="1">
      <alignment wrapText="1"/>
    </xf>
    <xf numFmtId="0" fontId="17" fillId="4" borderId="2" xfId="0" applyFont="1" applyFill="1" applyBorder="1" applyAlignment="1">
      <alignment horizontal="center" vertical="center" wrapText="1"/>
    </xf>
    <xf numFmtId="0" fontId="17" fillId="4" borderId="33" xfId="0" applyFont="1" applyFill="1" applyBorder="1" applyAlignment="1">
      <alignment horizontal="left" vertical="center" wrapText="1"/>
    </xf>
    <xf numFmtId="0" fontId="17" fillId="0" borderId="33" xfId="0" applyFont="1" applyBorder="1" applyAlignment="1">
      <alignment horizontal="left" vertical="top" wrapText="1"/>
    </xf>
    <xf numFmtId="0" fontId="29" fillId="3" borderId="2" xfId="4" applyFont="1" applyFill="1" applyBorder="1" applyAlignment="1">
      <alignment horizontal="left" vertical="top" wrapText="1"/>
    </xf>
    <xf numFmtId="0" fontId="23" fillId="4" borderId="33" xfId="0" applyFont="1" applyFill="1" applyBorder="1" applyAlignment="1" applyProtection="1">
      <alignment horizontal="right" vertical="center" wrapText="1"/>
    </xf>
    <xf numFmtId="0" fontId="29" fillId="3" borderId="2" xfId="4" applyFont="1" applyFill="1" applyBorder="1" applyAlignment="1">
      <alignment vertical="top" wrapText="1"/>
    </xf>
    <xf numFmtId="0" fontId="29" fillId="3" borderId="3" xfId="4" applyFont="1" applyFill="1" applyBorder="1" applyAlignment="1">
      <alignment vertical="top" wrapText="1"/>
    </xf>
    <xf numFmtId="0" fontId="31" fillId="0" borderId="5" xfId="0" applyFont="1" applyFill="1" applyBorder="1" applyAlignment="1">
      <alignment horizontal="left" vertical="top" wrapText="1" indent="1"/>
    </xf>
    <xf numFmtId="0" fontId="31" fillId="0" borderId="5" xfId="0" applyFont="1" applyFill="1" applyBorder="1" applyAlignment="1">
      <alignment horizontal="left" vertical="top" wrapText="1" indent="1"/>
    </xf>
    <xf numFmtId="0" fontId="31" fillId="0" borderId="5" xfId="0" applyFont="1" applyFill="1" applyBorder="1" applyAlignment="1">
      <alignment horizontal="left" vertical="top" wrapText="1" indent="1"/>
    </xf>
    <xf numFmtId="0" fontId="31" fillId="0" borderId="5" xfId="0" applyFont="1" applyFill="1" applyBorder="1" applyAlignment="1">
      <alignment horizontal="left" vertical="top" wrapText="1" indent="1"/>
    </xf>
    <xf numFmtId="0" fontId="16" fillId="0" borderId="5" xfId="0" applyFont="1" applyFill="1" applyBorder="1" applyAlignment="1">
      <alignment horizontal="left" vertical="center" indent="1"/>
    </xf>
    <xf numFmtId="0" fontId="14" fillId="11" borderId="1" xfId="0" applyFont="1" applyFill="1" applyBorder="1" applyAlignment="1" applyProtection="1">
      <alignment vertical="center" wrapText="1"/>
      <protection locked="0"/>
    </xf>
    <xf numFmtId="0" fontId="21" fillId="11" borderId="1" xfId="0" applyFont="1" applyFill="1" applyBorder="1" applyAlignment="1">
      <alignment vertical="center" wrapText="1"/>
    </xf>
    <xf numFmtId="0" fontId="14" fillId="12" borderId="9" xfId="0" applyFont="1" applyFill="1" applyBorder="1" applyAlignment="1" applyProtection="1">
      <alignment vertical="center" wrapText="1"/>
      <protection locked="0"/>
    </xf>
    <xf numFmtId="0" fontId="21" fillId="12" borderId="9" xfId="0" applyFont="1" applyFill="1" applyBorder="1" applyAlignment="1">
      <alignment vertical="center" wrapText="1"/>
    </xf>
    <xf numFmtId="0" fontId="21" fillId="12" borderId="1" xfId="0" applyFont="1" applyFill="1" applyBorder="1" applyAlignment="1">
      <alignment vertical="center" wrapText="1"/>
    </xf>
    <xf numFmtId="0" fontId="14" fillId="13" borderId="9" xfId="0" applyFont="1" applyFill="1" applyBorder="1" applyAlignment="1" applyProtection="1">
      <alignment vertical="center" wrapText="1"/>
      <protection locked="0"/>
    </xf>
    <xf numFmtId="0" fontId="21" fillId="13" borderId="9" xfId="0" applyFont="1" applyFill="1" applyBorder="1" applyAlignment="1">
      <alignment vertical="center" wrapText="1"/>
    </xf>
    <xf numFmtId="0" fontId="21" fillId="13" borderId="1" xfId="0" applyFont="1" applyFill="1" applyBorder="1" applyAlignment="1">
      <alignment vertical="center" wrapText="1"/>
    </xf>
    <xf numFmtId="0" fontId="31" fillId="0" borderId="3" xfId="0" applyFont="1" applyFill="1" applyBorder="1" applyAlignment="1">
      <alignment horizontal="left" vertical="top" wrapText="1" indent="1"/>
    </xf>
    <xf numFmtId="0" fontId="26" fillId="0" borderId="3" xfId="4" applyFont="1" applyBorder="1" applyAlignment="1">
      <alignment wrapText="1"/>
    </xf>
    <xf numFmtId="0" fontId="8" fillId="3" borderId="0" xfId="0" applyFont="1" applyFill="1" applyBorder="1" applyAlignment="1">
      <alignment horizontal="left" vertical="top" wrapText="1" indent="1"/>
    </xf>
    <xf numFmtId="0" fontId="20" fillId="3" borderId="0"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24" fillId="3" borderId="18" xfId="2" applyFont="1" applyFill="1" applyBorder="1" applyAlignment="1">
      <alignment horizontal="center" vertical="center" wrapText="1"/>
    </xf>
    <xf numFmtId="0" fontId="24" fillId="3" borderId="1" xfId="2" applyFont="1" applyFill="1" applyBorder="1" applyAlignment="1">
      <alignment horizontal="center" vertical="center" wrapText="1"/>
    </xf>
    <xf numFmtId="0" fontId="24" fillId="3" borderId="19" xfId="2" applyFont="1" applyFill="1" applyBorder="1" applyAlignment="1">
      <alignment horizontal="center" vertical="center" wrapText="1"/>
    </xf>
    <xf numFmtId="0" fontId="24" fillId="3" borderId="18"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9" xfId="2" applyFont="1" applyFill="1" applyBorder="1" applyAlignment="1">
      <alignment horizontal="center" vertical="center"/>
    </xf>
    <xf numFmtId="9" fontId="17" fillId="2" borderId="20" xfId="1" applyFont="1" applyFill="1" applyBorder="1" applyAlignment="1">
      <alignment horizontal="center" vertical="center" wrapText="1"/>
    </xf>
    <xf numFmtId="9" fontId="17" fillId="2" borderId="21" xfId="1" applyFont="1" applyFill="1" applyBorder="1" applyAlignment="1">
      <alignment horizontal="center" vertical="center" wrapText="1"/>
    </xf>
    <xf numFmtId="9" fontId="17" fillId="2" borderId="22" xfId="1" applyFont="1" applyFill="1" applyBorder="1" applyAlignment="1">
      <alignment horizontal="center" vertical="center" wrapText="1"/>
    </xf>
    <xf numFmtId="9" fontId="17" fillId="2" borderId="14" xfId="1" applyFont="1" applyFill="1" applyBorder="1" applyAlignment="1">
      <alignment horizontal="center" vertical="center" wrapText="1"/>
    </xf>
    <xf numFmtId="9" fontId="17" fillId="2" borderId="15" xfId="1" applyFont="1" applyFill="1" applyBorder="1" applyAlignment="1">
      <alignment horizontal="center" vertical="center" wrapText="1"/>
    </xf>
    <xf numFmtId="9" fontId="17" fillId="2" borderId="17" xfId="1"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24" fillId="3" borderId="13" xfId="2" applyFont="1" applyFill="1" applyBorder="1" applyAlignment="1">
      <alignment horizontal="center" vertical="center" wrapText="1"/>
    </xf>
    <xf numFmtId="0" fontId="24" fillId="3" borderId="5" xfId="2" applyFont="1" applyFill="1" applyBorder="1" applyAlignment="1">
      <alignment horizontal="center" vertical="center" wrapText="1"/>
    </xf>
    <xf numFmtId="0" fontId="24" fillId="3" borderId="16" xfId="2" applyFont="1" applyFill="1" applyBorder="1" applyAlignment="1">
      <alignment horizontal="center" vertical="center" wrapText="1"/>
    </xf>
    <xf numFmtId="0" fontId="24" fillId="3" borderId="13"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16" xfId="2" applyFont="1" applyFill="1" applyBorder="1" applyAlignment="1">
      <alignment horizontal="center" vertical="center"/>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4" borderId="5" xfId="0" applyFont="1" applyFill="1" applyBorder="1" applyAlignment="1">
      <alignment horizontal="center" vertical="center" wrapText="1"/>
    </xf>
    <xf numFmtId="0" fontId="17" fillId="4" borderId="42"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2" borderId="0" xfId="0" applyFont="1" applyFill="1" applyBorder="1" applyAlignment="1">
      <alignment horizontal="center" vertical="center" wrapText="1"/>
    </xf>
    <xf numFmtId="0" fontId="17" fillId="0" borderId="33" xfId="0" applyFont="1" applyBorder="1" applyAlignment="1">
      <alignment horizontal="left" vertical="top" wrapText="1"/>
    </xf>
    <xf numFmtId="0" fontId="17" fillId="0" borderId="34" xfId="0" applyFont="1" applyBorder="1" applyAlignment="1">
      <alignment horizontal="left" vertical="top" wrapText="1"/>
    </xf>
    <xf numFmtId="0" fontId="17" fillId="2" borderId="0" xfId="0" applyFont="1" applyFill="1" applyBorder="1" applyAlignment="1">
      <alignment horizontal="left" vertical="top" wrapText="1"/>
    </xf>
    <xf numFmtId="0" fontId="17" fillId="2" borderId="0" xfId="0" applyFont="1" applyFill="1" applyBorder="1" applyAlignment="1">
      <alignment horizontal="left" vertical="center" wrapText="1"/>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29" fillId="3" borderId="2" xfId="4" applyFont="1" applyFill="1" applyBorder="1" applyAlignment="1">
      <alignment horizontal="left" vertical="top" wrapText="1"/>
    </xf>
    <xf numFmtId="0" fontId="29" fillId="3" borderId="3" xfId="4" applyFont="1" applyFill="1" applyBorder="1" applyAlignment="1">
      <alignment horizontal="left" vertical="top"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25" fillId="0" borderId="1" xfId="4" applyBorder="1" applyAlignment="1">
      <alignment wrapText="1"/>
    </xf>
  </cellXfs>
  <cellStyles count="5">
    <cellStyle name="Hyperlink" xfId="4" builtinId="8"/>
    <cellStyle name="Normal" xfId="0" builtinId="0"/>
    <cellStyle name="Normal 2" xfId="3"/>
    <cellStyle name="Normal 2 2" xfId="2"/>
    <cellStyle name="Percent" xfId="1" builtinId="5"/>
  </cellStyles>
  <dxfs count="129">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5050"/>
      <color rgb="FF99FF66"/>
      <color rgb="FFFF0000"/>
      <color rgb="FF00B050"/>
      <color rgb="FFEAF0F6"/>
      <color rgb="FF000000"/>
      <color rgb="FFFFC00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esults!$E$13" lockText="1" noThreeD="1"/>
</file>

<file path=xl/ctrlProps/ctrlProp10.xml><?xml version="1.0" encoding="utf-8"?>
<formControlPr xmlns="http://schemas.microsoft.com/office/spreadsheetml/2009/9/main" objectType="CheckBox" fmlaLink="Results!$E$18" lockText="1" noThreeD="1"/>
</file>

<file path=xl/ctrlProps/ctrlProp11.xml><?xml version="1.0" encoding="utf-8"?>
<formControlPr xmlns="http://schemas.microsoft.com/office/spreadsheetml/2009/9/main" objectType="CheckBox" fmlaLink="Results!$E$21" lockText="1" noThreeD="1"/>
</file>

<file path=xl/ctrlProps/ctrlProp12.xml><?xml version="1.0" encoding="utf-8"?>
<formControlPr xmlns="http://schemas.microsoft.com/office/spreadsheetml/2009/9/main" objectType="CheckBox" fmlaLink="Results!$E$22" lockText="1" noThreeD="1"/>
</file>

<file path=xl/ctrlProps/ctrlProp13.xml><?xml version="1.0" encoding="utf-8"?>
<formControlPr xmlns="http://schemas.microsoft.com/office/spreadsheetml/2009/9/main" objectType="CheckBox" fmlaLink="Results!$E$25" lockText="1" noThreeD="1"/>
</file>

<file path=xl/ctrlProps/ctrlProp14.xml><?xml version="1.0" encoding="utf-8"?>
<formControlPr xmlns="http://schemas.microsoft.com/office/spreadsheetml/2009/9/main" objectType="CheckBox" fmlaLink="Results!$E$28" lockText="1" noThreeD="1"/>
</file>

<file path=xl/ctrlProps/ctrlProp15.xml><?xml version="1.0" encoding="utf-8"?>
<formControlPr xmlns="http://schemas.microsoft.com/office/spreadsheetml/2009/9/main" objectType="CheckBox" fmlaLink="Results!$E$29" lockText="1" noThreeD="1"/>
</file>

<file path=xl/ctrlProps/ctrlProp16.xml><?xml version="1.0" encoding="utf-8"?>
<formControlPr xmlns="http://schemas.microsoft.com/office/spreadsheetml/2009/9/main" objectType="CheckBox" fmlaLink="Results!$E$30" lockText="1" noThreeD="1"/>
</file>

<file path=xl/ctrlProps/ctrlProp17.xml><?xml version="1.0" encoding="utf-8"?>
<formControlPr xmlns="http://schemas.microsoft.com/office/spreadsheetml/2009/9/main" objectType="CheckBox" fmlaLink="Results!$E$32" lockText="1" noThreeD="1"/>
</file>

<file path=xl/ctrlProps/ctrlProp18.xml><?xml version="1.0" encoding="utf-8"?>
<formControlPr xmlns="http://schemas.microsoft.com/office/spreadsheetml/2009/9/main" objectType="CheckBox" fmlaLink="Results!$E$33" lockText="1" noThreeD="1"/>
</file>

<file path=xl/ctrlProps/ctrlProp19.xml><?xml version="1.0" encoding="utf-8"?>
<formControlPr xmlns="http://schemas.microsoft.com/office/spreadsheetml/2009/9/main" objectType="CheckBox" fmlaLink="Results!$E$34" lockText="1" noThreeD="1"/>
</file>

<file path=xl/ctrlProps/ctrlProp2.xml><?xml version="1.0" encoding="utf-8"?>
<formControlPr xmlns="http://schemas.microsoft.com/office/spreadsheetml/2009/9/main" objectType="CheckBox" fmlaLink="Results!$E$11" lockText="1" noThreeD="1"/>
</file>

<file path=xl/ctrlProps/ctrlProp20.xml><?xml version="1.0" encoding="utf-8"?>
<formControlPr xmlns="http://schemas.microsoft.com/office/spreadsheetml/2009/9/main" objectType="CheckBox" fmlaLink="Results!$E$35" lockText="1" noThreeD="1"/>
</file>

<file path=xl/ctrlProps/ctrlProp21.xml><?xml version="1.0" encoding="utf-8"?>
<formControlPr xmlns="http://schemas.microsoft.com/office/spreadsheetml/2009/9/main" objectType="CheckBox" fmlaLink="Results!$E$38" lockText="1" noThreeD="1"/>
</file>

<file path=xl/ctrlProps/ctrlProp22.xml><?xml version="1.0" encoding="utf-8"?>
<formControlPr xmlns="http://schemas.microsoft.com/office/spreadsheetml/2009/9/main" objectType="CheckBox" fmlaLink="Results!$E$41" lockText="1" noThreeD="1"/>
</file>

<file path=xl/ctrlProps/ctrlProp23.xml><?xml version="1.0" encoding="utf-8"?>
<formControlPr xmlns="http://schemas.microsoft.com/office/spreadsheetml/2009/9/main" objectType="CheckBox" fmlaLink="Results!$E$42" lockText="1" noThreeD="1"/>
</file>

<file path=xl/ctrlProps/ctrlProp3.xml><?xml version="1.0" encoding="utf-8"?>
<formControlPr xmlns="http://schemas.microsoft.com/office/spreadsheetml/2009/9/main" objectType="CheckBox" fmlaLink="Results!$E$12" lockText="1" noThreeD="1"/>
</file>

<file path=xl/ctrlProps/ctrlProp4.xml><?xml version="1.0" encoding="utf-8"?>
<formControlPr xmlns="http://schemas.microsoft.com/office/spreadsheetml/2009/9/main" objectType="CheckBox" fmlaLink="Results!$E$7" lockText="1" noThreeD="1"/>
</file>

<file path=xl/ctrlProps/ctrlProp5.xml><?xml version="1.0" encoding="utf-8"?>
<formControlPr xmlns="http://schemas.microsoft.com/office/spreadsheetml/2009/9/main" objectType="CheckBox" fmlaLink="Results!$E$14" lockText="1" noThreeD="1"/>
</file>

<file path=xl/ctrlProps/ctrlProp6.xml><?xml version="1.0" encoding="utf-8"?>
<formControlPr xmlns="http://schemas.microsoft.com/office/spreadsheetml/2009/9/main" objectType="CheckBox" fmlaLink="Results!$E$9" lockText="1" noThreeD="1"/>
</file>

<file path=xl/ctrlProps/ctrlProp7.xml><?xml version="1.0" encoding="utf-8"?>
<formControlPr xmlns="http://schemas.microsoft.com/office/spreadsheetml/2009/9/main" objectType="CheckBox" fmlaLink="Results!$E$15" lockText="1" noThreeD="1"/>
</file>

<file path=xl/ctrlProps/ctrlProp8.xml><?xml version="1.0" encoding="utf-8"?>
<formControlPr xmlns="http://schemas.microsoft.com/office/spreadsheetml/2009/9/main" objectType="CheckBox" fmlaLink="Results!$E$16" lockText="1" noThreeD="1"/>
</file>

<file path=xl/ctrlProps/ctrlProp9.xml><?xml version="1.0" encoding="utf-8"?>
<formControlPr xmlns="http://schemas.microsoft.com/office/spreadsheetml/2009/9/main" objectType="CheckBox" fmlaLink="Results!$E$1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9525</xdr:rowOff>
    </xdr:from>
    <xdr:to>
      <xdr:col>2</xdr:col>
      <xdr:colOff>1</xdr:colOff>
      <xdr:row>4</xdr:row>
      <xdr:rowOff>4488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009650"/>
          <a:ext cx="9420226" cy="2490513"/>
        </a:xfrm>
        <a:prstGeom prst="rect">
          <a:avLst/>
        </a:prstGeom>
      </xdr:spPr>
    </xdr:pic>
    <xdr:clientData/>
  </xdr:twoCellAnchor>
  <xdr:twoCellAnchor editAs="oneCell">
    <xdr:from>
      <xdr:col>13</xdr:col>
      <xdr:colOff>38100</xdr:colOff>
      <xdr:row>28</xdr:row>
      <xdr:rowOff>182880</xdr:rowOff>
    </xdr:from>
    <xdr:to>
      <xdr:col>13</xdr:col>
      <xdr:colOff>335280</xdr:colOff>
      <xdr:row>30</xdr:row>
      <xdr:rowOff>4234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06900" y="10728960"/>
          <a:ext cx="297180" cy="297180"/>
        </a:xfrm>
        <a:prstGeom prst="rect">
          <a:avLst/>
        </a:prstGeom>
      </xdr:spPr>
    </xdr:pic>
    <xdr:clientData/>
  </xdr:twoCellAnchor>
  <xdr:twoCellAnchor>
    <xdr:from>
      <xdr:col>2</xdr:col>
      <xdr:colOff>259080</xdr:colOff>
      <xdr:row>14</xdr:row>
      <xdr:rowOff>38101</xdr:rowOff>
    </xdr:from>
    <xdr:to>
      <xdr:col>17</xdr:col>
      <xdr:colOff>539751</xdr:colOff>
      <xdr:row>33</xdr:row>
      <xdr:rowOff>169334</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0069830" y="8113184"/>
          <a:ext cx="10832254" cy="38354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520700</xdr:colOff>
      <xdr:row>2</xdr:row>
      <xdr:rowOff>127000</xdr:rowOff>
    </xdr:from>
    <xdr:to>
      <xdr:col>15</xdr:col>
      <xdr:colOff>187960</xdr:colOff>
      <xdr:row>37</xdr:row>
      <xdr:rowOff>180340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2852400" y="647700"/>
          <a:ext cx="2308860" cy="4788154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304800</xdr:colOff>
          <xdr:row>12</xdr:row>
          <xdr:rowOff>175260</xdr:rowOff>
        </xdr:from>
        <xdr:to>
          <xdr:col>10</xdr:col>
          <xdr:colOff>1143000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xdr:row>
          <xdr:rowOff>441960</xdr:rowOff>
        </xdr:from>
        <xdr:to>
          <xdr:col>10</xdr:col>
          <xdr:colOff>1158240</xdr:colOff>
          <xdr:row>10</xdr:row>
          <xdr:rowOff>1310640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243840</xdr:colOff>
          <xdr:row>11</xdr:row>
          <xdr:rowOff>594360</xdr:rowOff>
        </xdr:from>
        <xdr:to>
          <xdr:col>10</xdr:col>
          <xdr:colOff>1089660</xdr:colOff>
          <xdr:row>11</xdr:row>
          <xdr:rowOff>1463040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7</xdr:row>
          <xdr:rowOff>556260</xdr:rowOff>
        </xdr:from>
        <xdr:to>
          <xdr:col>10</xdr:col>
          <xdr:colOff>1089660</xdr:colOff>
          <xdr:row>7</xdr:row>
          <xdr:rowOff>1409700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952500</xdr:rowOff>
        </xdr:from>
        <xdr:to>
          <xdr:col>10</xdr:col>
          <xdr:colOff>1158240</xdr:colOff>
          <xdr:row>13</xdr:row>
          <xdr:rowOff>1813560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9</xdr:row>
          <xdr:rowOff>152400</xdr:rowOff>
        </xdr:from>
        <xdr:to>
          <xdr:col>10</xdr:col>
          <xdr:colOff>1120140</xdr:colOff>
          <xdr:row>9</xdr:row>
          <xdr:rowOff>822960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14</xdr:row>
          <xdr:rowOff>365760</xdr:rowOff>
        </xdr:from>
        <xdr:to>
          <xdr:col>10</xdr:col>
          <xdr:colOff>1143000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15</xdr:row>
          <xdr:rowOff>708660</xdr:rowOff>
        </xdr:from>
        <xdr:to>
          <xdr:col>10</xdr:col>
          <xdr:colOff>1143000</xdr:colOff>
          <xdr:row>15</xdr:row>
          <xdr:rowOff>1577340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16</xdr:row>
          <xdr:rowOff>815340</xdr:rowOff>
        </xdr:from>
        <xdr:to>
          <xdr:col>10</xdr:col>
          <xdr:colOff>1143000</xdr:colOff>
          <xdr:row>16</xdr:row>
          <xdr:rowOff>1661160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17</xdr:row>
          <xdr:rowOff>205740</xdr:rowOff>
        </xdr:from>
        <xdr:to>
          <xdr:col>10</xdr:col>
          <xdr:colOff>1127760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19</xdr:row>
          <xdr:rowOff>342900</xdr:rowOff>
        </xdr:from>
        <xdr:to>
          <xdr:col>10</xdr:col>
          <xdr:colOff>1127760</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20</xdr:row>
          <xdr:rowOff>861060</xdr:rowOff>
        </xdr:from>
        <xdr:to>
          <xdr:col>10</xdr:col>
          <xdr:colOff>1143000</xdr:colOff>
          <xdr:row>20</xdr:row>
          <xdr:rowOff>1729740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22</xdr:row>
          <xdr:rowOff>114300</xdr:rowOff>
        </xdr:from>
        <xdr:to>
          <xdr:col>10</xdr:col>
          <xdr:colOff>1143000</xdr:colOff>
          <xdr:row>22</xdr:row>
          <xdr:rowOff>975360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xdr:row>
          <xdr:rowOff>533400</xdr:rowOff>
        </xdr:from>
        <xdr:to>
          <xdr:col>10</xdr:col>
          <xdr:colOff>1104900</xdr:colOff>
          <xdr:row>24</xdr:row>
          <xdr:rowOff>1394460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25</xdr:row>
          <xdr:rowOff>403860</xdr:rowOff>
        </xdr:from>
        <xdr:to>
          <xdr:col>10</xdr:col>
          <xdr:colOff>1143000</xdr:colOff>
          <xdr:row>25</xdr:row>
          <xdr:rowOff>1257300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xdr:row>
          <xdr:rowOff>213360</xdr:rowOff>
        </xdr:from>
        <xdr:to>
          <xdr:col>10</xdr:col>
          <xdr:colOff>1158240</xdr:colOff>
          <xdr:row>26</xdr:row>
          <xdr:rowOff>1082040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320040</xdr:colOff>
          <xdr:row>27</xdr:row>
          <xdr:rowOff>556260</xdr:rowOff>
        </xdr:from>
        <xdr:to>
          <xdr:col>10</xdr:col>
          <xdr:colOff>1165860</xdr:colOff>
          <xdr:row>27</xdr:row>
          <xdr:rowOff>1409700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28</xdr:row>
          <xdr:rowOff>60960</xdr:rowOff>
        </xdr:from>
        <xdr:to>
          <xdr:col>10</xdr:col>
          <xdr:colOff>1158240</xdr:colOff>
          <xdr:row>28</xdr:row>
          <xdr:rowOff>929640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29</xdr:row>
          <xdr:rowOff>701040</xdr:rowOff>
        </xdr:from>
        <xdr:to>
          <xdr:col>10</xdr:col>
          <xdr:colOff>1143000</xdr:colOff>
          <xdr:row>29</xdr:row>
          <xdr:rowOff>1546860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30</xdr:row>
          <xdr:rowOff>304800</xdr:rowOff>
        </xdr:from>
        <xdr:to>
          <xdr:col>10</xdr:col>
          <xdr:colOff>1165860</xdr:colOff>
          <xdr:row>30</xdr:row>
          <xdr:rowOff>1165860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32</xdr:row>
          <xdr:rowOff>594360</xdr:rowOff>
        </xdr:from>
        <xdr:to>
          <xdr:col>10</xdr:col>
          <xdr:colOff>1158240</xdr:colOff>
          <xdr:row>32</xdr:row>
          <xdr:rowOff>1447800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320040</xdr:colOff>
          <xdr:row>34</xdr:row>
          <xdr:rowOff>480060</xdr:rowOff>
        </xdr:from>
        <xdr:to>
          <xdr:col>10</xdr:col>
          <xdr:colOff>1165860</xdr:colOff>
          <xdr:row>34</xdr:row>
          <xdr:rowOff>1333500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xdr:row>
          <xdr:rowOff>99060</xdr:rowOff>
        </xdr:from>
        <xdr:to>
          <xdr:col>10</xdr:col>
          <xdr:colOff>1158240</xdr:colOff>
          <xdr:row>35</xdr:row>
          <xdr:rowOff>967740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 improvement plan is in place or planned</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415636</xdr:colOff>
      <xdr:row>1</xdr:row>
      <xdr:rowOff>118048</xdr:rowOff>
    </xdr:from>
    <xdr:to>
      <xdr:col>18</xdr:col>
      <xdr:colOff>451859</xdr:colOff>
      <xdr:row>15</xdr:row>
      <xdr:rowOff>55134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2181" y="436703"/>
          <a:ext cx="4802187" cy="264564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fishe.edf.org/data-center/ecosystem-assessment" TargetMode="External"/><Relationship Id="rId13" Type="http://schemas.openxmlformats.org/officeDocument/2006/relationships/hyperlink" Target="https://seafoodsustainability.org/wp-content/uploads/2015/10/WWF_FIP-handbook-6-3-15.pdf" TargetMode="External"/><Relationship Id="rId3" Type="http://schemas.openxmlformats.org/officeDocument/2006/relationships/hyperlink" Target="http://fisherysolutionscenter.edf.org/database" TargetMode="External"/><Relationship Id="rId7" Type="http://schemas.openxmlformats.org/officeDocument/2006/relationships/hyperlink" Target="http://fishe.edf.org/data-center/ecosystem-assessment" TargetMode="External"/><Relationship Id="rId12" Type="http://schemas.openxmlformats.org/officeDocument/2006/relationships/hyperlink" Target="http://www.fao.org/fishery/eaf-net/toolbox/en" TargetMode="External"/><Relationship Id="rId2" Type="http://schemas.openxmlformats.org/officeDocument/2006/relationships/hyperlink" Target="https://www.un.org/development/desa/indigenouspeoples/wp-content/uploads/sites/19/2018/11/UNDRIP_E_web.pdf" TargetMode="External"/><Relationship Id="rId16" Type="http://schemas.openxmlformats.org/officeDocument/2006/relationships/vmlDrawing" Target="../drawings/vmlDrawing4.vml"/><Relationship Id="rId1" Type="http://schemas.openxmlformats.org/officeDocument/2006/relationships/hyperlink" Target="http://www.fao.org/port-state-measures/resources/detail/en/c/1113476/" TargetMode="External"/><Relationship Id="rId6" Type="http://schemas.openxmlformats.org/officeDocument/2006/relationships/hyperlink" Target="http://www.healthyreefs.org/cms/report-cards/" TargetMode="External"/><Relationship Id="rId11" Type="http://schemas.openxmlformats.org/officeDocument/2006/relationships/hyperlink" Target="https://www.ilo.org/global/standards/introduction-to-international-labour-standards/conventions-and-recommendations/lang--en/index.htm" TargetMode="External"/><Relationship Id="rId5" Type="http://schemas.openxmlformats.org/officeDocument/2006/relationships/hyperlink" Target="http://fishe.edf.org/" TargetMode="External"/><Relationship Id="rId15" Type="http://schemas.openxmlformats.org/officeDocument/2006/relationships/printerSettings" Target="../printerSettings/printerSettings4.bin"/><Relationship Id="rId10" Type="http://schemas.openxmlformats.org/officeDocument/2006/relationships/hyperlink" Target="https://www.un.org/en/udhrbook/pdf/udhr_booklet_en_web.pdf" TargetMode="External"/><Relationship Id="rId4" Type="http://schemas.openxmlformats.org/officeDocument/2006/relationships/hyperlink" Target="http://fishe.edf.org/" TargetMode="External"/><Relationship Id="rId9" Type="http://schemas.openxmlformats.org/officeDocument/2006/relationships/hyperlink" Target="http://www.fao.org/3/a-i2801e.pdf" TargetMode="External"/><Relationship Id="rId14" Type="http://schemas.openxmlformats.org/officeDocument/2006/relationships/hyperlink" Target="https://www.iucnredlist.org/search"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fishe.edf.org/data-center/ecosystem-assessment" TargetMode="External"/><Relationship Id="rId13" Type="http://schemas.openxmlformats.org/officeDocument/2006/relationships/hyperlink" Target="http://www.fao.org/3/a-a0230e.pdf" TargetMode="External"/><Relationship Id="rId18" Type="http://schemas.openxmlformats.org/officeDocument/2006/relationships/vmlDrawing" Target="../drawings/vmlDrawing5.vml"/><Relationship Id="rId3" Type="http://schemas.openxmlformats.org/officeDocument/2006/relationships/hyperlink" Target="http://fishe.edf.org/data-center/ecosystem-assessment" TargetMode="External"/><Relationship Id="rId7" Type="http://schemas.openxmlformats.org/officeDocument/2006/relationships/hyperlink" Target="http://fishe.edf.org/data-center/initial-stock-assessment" TargetMode="External"/><Relationship Id="rId12" Type="http://schemas.openxmlformats.org/officeDocument/2006/relationships/hyperlink" Target="http://fisherysolutionscenter.edf.org/fisheries-toolkit/fisheries-policy-and-governance-analysis" TargetMode="External"/><Relationship Id="rId17" Type="http://schemas.openxmlformats.org/officeDocument/2006/relationships/printerSettings" Target="../printerSettings/printerSettings5.bin"/><Relationship Id="rId2" Type="http://schemas.openxmlformats.org/officeDocument/2006/relationships/hyperlink" Target="http://fishe.edf.org/data-center/reference-points" TargetMode="External"/><Relationship Id="rId16" Type="http://schemas.openxmlformats.org/officeDocument/2006/relationships/hyperlink" Target="http://assets.wwf.org.uk/downloads/fisheriesmanagement__2_.pdf" TargetMode="External"/><Relationship Id="rId1" Type="http://schemas.openxmlformats.org/officeDocument/2006/relationships/hyperlink" Target="http://fishe.edf.org/data-center/initial-stock-assessment" TargetMode="External"/><Relationship Id="rId6" Type="http://schemas.openxmlformats.org/officeDocument/2006/relationships/hyperlink" Target="https://www.edf.org/sites/default/files/oceans/Technologies_for_Improving_Fisheries_Monitoring.pdf" TargetMode="External"/><Relationship Id="rId11" Type="http://schemas.openxmlformats.org/officeDocument/2006/relationships/hyperlink" Target="http://fisherysolutionscenter.edf.org/sites/catchshares.edf.org/files/EM_DesignManual_Final_0.pdf" TargetMode="External"/><Relationship Id="rId5" Type="http://schemas.openxmlformats.org/officeDocument/2006/relationships/hyperlink" Target="http://thisfish.info/" TargetMode="External"/><Relationship Id="rId15" Type="http://schemas.openxmlformats.org/officeDocument/2006/relationships/hyperlink" Target="http://www.fao.org/fishery/eaf-net/toolbox/en" TargetMode="External"/><Relationship Id="rId10" Type="http://schemas.openxmlformats.org/officeDocument/2006/relationships/hyperlink" Target="http://fisherysolutionscenter.edf.org/fisheries-toolkit/fisheries-policy-and-governance-analysis" TargetMode="External"/><Relationship Id="rId4" Type="http://schemas.openxmlformats.org/officeDocument/2006/relationships/hyperlink" Target="http://fisherysolutionscenter.edf.org/rbm-basics" TargetMode="External"/><Relationship Id="rId9" Type="http://schemas.openxmlformats.org/officeDocument/2006/relationships/hyperlink" Target="https://europe.edf.org/climate-change-adaptation" TargetMode="External"/><Relationship Id="rId14" Type="http://schemas.openxmlformats.org/officeDocument/2006/relationships/hyperlink" Target="https://www.msc.org/standards-and-certification/chain-of-custody-stand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tabSelected="1" zoomScaleNormal="100" workbookViewId="0">
      <selection activeCell="B2" sqref="B2"/>
    </sheetView>
  </sheetViews>
  <sheetFormatPr defaultColWidth="8.6640625" defaultRowHeight="13.8" x14ac:dyDescent="0.25"/>
  <cols>
    <col min="1" max="1" width="5.6640625" style="3" customWidth="1"/>
    <col min="2" max="2" width="141.44140625" style="3" customWidth="1"/>
    <col min="3" max="12" width="8.6640625" style="3"/>
    <col min="13" max="13" width="15.109375" style="3" customWidth="1"/>
    <col min="14" max="14" width="10.109375" style="3" bestFit="1" customWidth="1"/>
    <col min="15" max="15" width="14.44140625" style="3" customWidth="1"/>
    <col min="16" max="16" width="8.6640625" style="3"/>
    <col min="17" max="17" width="22.44140625" style="3" customWidth="1"/>
    <col min="18" max="16384" width="8.6640625" style="3"/>
  </cols>
  <sheetData>
    <row r="1" spans="1:26" ht="25.2"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78" customHeight="1" x14ac:dyDescent="0.25">
      <c r="A2" s="2"/>
      <c r="B2" s="31" t="s">
        <v>150</v>
      </c>
      <c r="C2" s="2"/>
      <c r="D2" s="2"/>
      <c r="E2" s="2"/>
      <c r="F2" s="2"/>
      <c r="G2" s="2"/>
      <c r="H2" s="2"/>
      <c r="I2" s="2"/>
      <c r="J2" s="2"/>
      <c r="K2" s="2"/>
      <c r="L2" s="2"/>
      <c r="M2" s="2"/>
      <c r="N2" s="2"/>
      <c r="O2" s="2"/>
      <c r="P2" s="2"/>
      <c r="Q2" s="2"/>
      <c r="R2" s="2"/>
      <c r="S2" s="2"/>
      <c r="T2" s="2"/>
      <c r="U2" s="2"/>
      <c r="V2" s="2"/>
      <c r="W2" s="2"/>
      <c r="X2" s="2"/>
      <c r="Y2" s="2"/>
      <c r="Z2" s="2"/>
    </row>
    <row r="3" spans="1:26" ht="69.75" customHeight="1" x14ac:dyDescent="0.25">
      <c r="A3" s="2"/>
      <c r="B3" s="26"/>
      <c r="C3" s="2"/>
      <c r="D3" s="2"/>
      <c r="E3" s="2"/>
      <c r="F3" s="2"/>
      <c r="G3" s="2"/>
      <c r="H3" s="2"/>
      <c r="I3" s="2"/>
      <c r="J3" s="2"/>
      <c r="K3" s="2"/>
      <c r="L3" s="2"/>
      <c r="M3" s="2"/>
      <c r="N3" s="2"/>
      <c r="O3" s="2"/>
      <c r="P3" s="2"/>
      <c r="Q3" s="2"/>
      <c r="R3" s="2"/>
      <c r="S3" s="2"/>
      <c r="T3" s="2"/>
      <c r="U3" s="2"/>
      <c r="V3" s="2"/>
      <c r="W3" s="2"/>
      <c r="X3" s="2"/>
      <c r="Y3" s="2"/>
      <c r="Z3" s="2"/>
    </row>
    <row r="4" spans="1:26" ht="126.75" customHeight="1" x14ac:dyDescent="0.25">
      <c r="A4" s="2"/>
      <c r="B4" s="50"/>
      <c r="C4" s="2"/>
      <c r="D4" s="2"/>
      <c r="E4" s="2"/>
      <c r="F4" s="2"/>
      <c r="G4" s="2"/>
      <c r="H4" s="2"/>
      <c r="I4" s="2"/>
      <c r="J4" s="2"/>
      <c r="K4" s="2"/>
      <c r="L4" s="2"/>
      <c r="M4" s="2"/>
      <c r="N4" s="2"/>
      <c r="O4" s="2"/>
      <c r="P4" s="2"/>
      <c r="Q4" s="2"/>
      <c r="R4" s="2"/>
      <c r="S4" s="2"/>
      <c r="T4" s="2"/>
      <c r="U4" s="2"/>
      <c r="V4" s="2"/>
      <c r="W4" s="2"/>
      <c r="X4" s="2"/>
      <c r="Y4" s="2"/>
      <c r="Z4" s="2"/>
    </row>
    <row r="5" spans="1:26" ht="25.05" customHeight="1" x14ac:dyDescent="0.25">
      <c r="A5" s="2"/>
      <c r="B5" s="27" t="s">
        <v>155</v>
      </c>
      <c r="C5" s="2"/>
      <c r="D5" s="2"/>
      <c r="E5" s="2"/>
      <c r="F5" s="2"/>
      <c r="G5" s="2"/>
      <c r="H5" s="2"/>
      <c r="I5" s="2"/>
      <c r="J5" s="2"/>
      <c r="K5" s="2"/>
      <c r="L5" s="2"/>
      <c r="M5" s="2"/>
      <c r="N5" s="2"/>
      <c r="O5" s="2"/>
      <c r="P5" s="2"/>
      <c r="Q5" s="2"/>
      <c r="R5" s="2"/>
      <c r="S5" s="2"/>
      <c r="T5" s="2"/>
      <c r="U5" s="2"/>
      <c r="V5" s="2"/>
      <c r="W5" s="2"/>
      <c r="X5" s="2"/>
      <c r="Y5" s="2"/>
      <c r="Z5" s="2"/>
    </row>
    <row r="6" spans="1:26" ht="213.6" customHeight="1" x14ac:dyDescent="0.25">
      <c r="A6" s="2"/>
      <c r="B6" s="154" t="s">
        <v>355</v>
      </c>
      <c r="C6" s="2"/>
      <c r="D6" s="2"/>
      <c r="E6" s="2"/>
      <c r="F6" s="2"/>
      <c r="G6" s="2"/>
      <c r="H6" s="2"/>
      <c r="I6" s="2"/>
      <c r="J6" s="2"/>
      <c r="K6" s="2"/>
      <c r="L6" s="2"/>
      <c r="M6" s="2"/>
      <c r="N6" s="2"/>
      <c r="O6" s="2"/>
      <c r="P6" s="2"/>
      <c r="Q6" s="2"/>
      <c r="R6" s="2"/>
      <c r="S6" s="2"/>
      <c r="T6" s="2"/>
      <c r="U6" s="2"/>
      <c r="V6" s="2"/>
      <c r="W6" s="2"/>
      <c r="X6" s="2"/>
      <c r="Y6" s="2"/>
      <c r="Z6" s="2"/>
    </row>
    <row r="7" spans="1:26" ht="25.05" customHeight="1" x14ac:dyDescent="0.25">
      <c r="A7" s="2"/>
      <c r="B7" s="28" t="s">
        <v>333</v>
      </c>
      <c r="C7" s="2"/>
      <c r="D7" s="2"/>
      <c r="E7" s="2"/>
      <c r="F7" s="2"/>
      <c r="G7" s="2"/>
      <c r="H7" s="2"/>
      <c r="I7" s="2"/>
      <c r="J7" s="2"/>
      <c r="K7" s="2"/>
      <c r="L7" s="2"/>
      <c r="M7" s="2"/>
      <c r="N7" s="2"/>
      <c r="O7" s="2"/>
      <c r="P7" s="2"/>
      <c r="Q7" s="2"/>
      <c r="R7" s="2"/>
      <c r="S7" s="2"/>
      <c r="T7" s="2"/>
      <c r="U7" s="2"/>
      <c r="V7" s="2"/>
      <c r="W7" s="2"/>
      <c r="X7" s="2"/>
      <c r="Y7" s="2"/>
      <c r="Z7" s="2"/>
    </row>
    <row r="8" spans="1:26" ht="75" x14ac:dyDescent="0.25">
      <c r="A8" s="2"/>
      <c r="B8" s="155" t="s">
        <v>348</v>
      </c>
      <c r="C8" s="2"/>
      <c r="D8" s="2"/>
      <c r="E8" s="2"/>
      <c r="F8" s="2"/>
      <c r="G8" s="2"/>
      <c r="H8" s="2"/>
      <c r="I8" s="2"/>
      <c r="J8" s="2"/>
      <c r="K8" s="2"/>
      <c r="L8" s="2"/>
      <c r="M8" s="2"/>
      <c r="N8" s="2"/>
      <c r="O8" s="2"/>
      <c r="P8" s="2"/>
      <c r="Q8" s="2"/>
      <c r="R8" s="2"/>
      <c r="S8" s="2"/>
      <c r="T8" s="2"/>
      <c r="U8" s="2"/>
      <c r="V8" s="2"/>
      <c r="W8" s="2"/>
      <c r="X8" s="2"/>
      <c r="Y8" s="2"/>
      <c r="Z8" s="2"/>
    </row>
    <row r="9" spans="1:26" ht="25.05" customHeight="1" x14ac:dyDescent="0.25">
      <c r="A9" s="2"/>
      <c r="B9" s="28" t="s">
        <v>9</v>
      </c>
      <c r="C9" s="2"/>
      <c r="D9" s="2"/>
      <c r="E9" s="2"/>
      <c r="F9" s="2"/>
      <c r="G9" s="2"/>
      <c r="H9" s="2"/>
      <c r="I9" s="2"/>
      <c r="J9" s="2"/>
      <c r="K9" s="2"/>
      <c r="L9" s="2"/>
      <c r="M9" s="2"/>
      <c r="N9" s="2"/>
      <c r="O9" s="2"/>
      <c r="P9" s="2"/>
      <c r="Q9" s="2"/>
      <c r="R9" s="2"/>
      <c r="S9" s="2"/>
      <c r="T9" s="2"/>
      <c r="U9" s="2"/>
      <c r="V9" s="2"/>
      <c r="W9" s="2"/>
      <c r="X9" s="2"/>
      <c r="Y9" s="2"/>
      <c r="Z9" s="2"/>
    </row>
    <row r="10" spans="1:26" ht="270" x14ac:dyDescent="0.25">
      <c r="A10" s="2"/>
      <c r="B10" s="156" t="s">
        <v>359</v>
      </c>
      <c r="C10" s="2"/>
      <c r="D10" s="2"/>
      <c r="E10" s="2"/>
      <c r="F10" s="2"/>
      <c r="G10" s="2"/>
      <c r="H10" s="2"/>
      <c r="I10" s="2"/>
      <c r="J10" s="2"/>
      <c r="K10" s="2"/>
      <c r="L10" s="2"/>
      <c r="M10" s="2"/>
      <c r="N10" s="2"/>
      <c r="O10" s="2"/>
      <c r="P10" s="2"/>
      <c r="Q10" s="2"/>
      <c r="R10" s="2"/>
      <c r="S10" s="2"/>
      <c r="T10" s="2"/>
      <c r="U10" s="2"/>
      <c r="V10" s="2"/>
      <c r="W10" s="2"/>
      <c r="X10" s="2"/>
      <c r="Y10" s="2"/>
      <c r="Z10" s="2"/>
    </row>
    <row r="11" spans="1:26" ht="15" hidden="1" customHeight="1" x14ac:dyDescent="0.25">
      <c r="A11" s="2"/>
      <c r="B11" s="28"/>
      <c r="C11" s="2"/>
      <c r="D11" s="2"/>
      <c r="E11" s="2"/>
      <c r="F11" s="2"/>
      <c r="G11" s="2"/>
      <c r="H11" s="2"/>
      <c r="I11" s="2"/>
      <c r="J11" s="2"/>
      <c r="K11" s="2"/>
      <c r="L11" s="2"/>
      <c r="M11" s="2"/>
      <c r="N11" s="2"/>
      <c r="O11" s="2"/>
      <c r="P11" s="2"/>
      <c r="Q11" s="2"/>
      <c r="R11" s="2"/>
      <c r="S11" s="2"/>
      <c r="T11" s="2"/>
      <c r="U11" s="2"/>
      <c r="V11" s="2"/>
      <c r="W11" s="2"/>
      <c r="X11" s="2"/>
      <c r="Y11" s="2"/>
      <c r="Z11" s="2"/>
    </row>
    <row r="12" spans="1:26" hidden="1" x14ac:dyDescent="0.25">
      <c r="A12" s="2"/>
      <c r="B12" s="25"/>
      <c r="C12" s="2"/>
      <c r="D12" s="2"/>
      <c r="E12" s="2"/>
      <c r="F12" s="2"/>
      <c r="G12" s="2"/>
      <c r="H12" s="2"/>
      <c r="I12" s="2"/>
      <c r="J12" s="2"/>
      <c r="K12" s="2"/>
      <c r="L12" s="2"/>
      <c r="M12" s="2"/>
      <c r="N12" s="2"/>
      <c r="O12" s="2"/>
      <c r="P12" s="2"/>
      <c r="Q12" s="2"/>
      <c r="R12" s="2"/>
      <c r="S12" s="2"/>
      <c r="T12" s="2"/>
      <c r="U12" s="2"/>
      <c r="V12" s="2"/>
      <c r="W12" s="2"/>
      <c r="X12" s="2"/>
      <c r="Y12" s="2"/>
      <c r="Z12" s="2"/>
    </row>
    <row r="13" spans="1:26" ht="15.6" x14ac:dyDescent="0.25">
      <c r="A13" s="2"/>
      <c r="B13" s="28" t="s">
        <v>10</v>
      </c>
      <c r="C13" s="2"/>
      <c r="D13" s="2"/>
      <c r="E13" s="2"/>
      <c r="F13" s="2"/>
      <c r="G13" s="2"/>
      <c r="H13" s="2"/>
      <c r="I13" s="2"/>
      <c r="J13" s="2"/>
      <c r="K13" s="2"/>
      <c r="L13" s="2"/>
      <c r="M13" s="2"/>
      <c r="N13" s="2"/>
      <c r="O13" s="2"/>
      <c r="P13" s="2"/>
      <c r="Q13" s="2"/>
      <c r="R13" s="2"/>
      <c r="S13" s="2"/>
      <c r="T13" s="2"/>
      <c r="U13" s="2"/>
      <c r="V13" s="2"/>
      <c r="W13" s="2"/>
      <c r="X13" s="2"/>
      <c r="Y13" s="2"/>
      <c r="Z13" s="2"/>
    </row>
    <row r="14" spans="1:26" ht="165" x14ac:dyDescent="0.25">
      <c r="A14" s="2"/>
      <c r="B14" s="157" t="s">
        <v>356</v>
      </c>
      <c r="C14" s="2"/>
      <c r="D14" s="2"/>
      <c r="E14" s="2"/>
      <c r="F14" s="2"/>
      <c r="G14" s="2"/>
      <c r="H14" s="2"/>
      <c r="I14" s="2"/>
      <c r="J14" s="2"/>
      <c r="K14" s="2"/>
      <c r="L14" s="2"/>
      <c r="M14" s="2"/>
      <c r="N14" s="2"/>
      <c r="O14" s="2"/>
      <c r="P14" s="2"/>
      <c r="Q14" s="2"/>
      <c r="R14" s="2"/>
      <c r="S14" s="2"/>
      <c r="T14" s="2"/>
      <c r="U14" s="2"/>
      <c r="V14" s="2"/>
      <c r="W14" s="2"/>
      <c r="X14" s="2"/>
      <c r="Y14" s="2"/>
      <c r="Z14" s="2"/>
    </row>
    <row r="15" spans="1:26" ht="15.6" x14ac:dyDescent="0.25">
      <c r="A15" s="2"/>
      <c r="B15" s="158" t="s">
        <v>357</v>
      </c>
      <c r="C15" s="2"/>
      <c r="D15" s="2"/>
      <c r="E15" s="2"/>
      <c r="F15" s="2"/>
      <c r="G15" s="2"/>
      <c r="H15" s="2"/>
      <c r="I15" s="2"/>
      <c r="J15" s="2"/>
      <c r="K15" s="2"/>
      <c r="L15" s="2"/>
      <c r="M15" s="2"/>
      <c r="N15" s="2"/>
      <c r="O15" s="2"/>
      <c r="P15" s="2"/>
      <c r="Q15" s="2"/>
      <c r="R15" s="2"/>
      <c r="S15" s="2"/>
      <c r="T15" s="2"/>
      <c r="U15" s="2"/>
      <c r="V15" s="2"/>
      <c r="W15" s="2"/>
      <c r="X15" s="2"/>
      <c r="Y15" s="2"/>
      <c r="Z15" s="2"/>
    </row>
    <row r="16" spans="1:26" ht="101.4" customHeight="1" x14ac:dyDescent="0.25">
      <c r="A16" s="2"/>
      <c r="B16" s="167" t="s">
        <v>358</v>
      </c>
      <c r="C16" s="2"/>
      <c r="D16" s="2"/>
      <c r="E16" s="2"/>
      <c r="F16" s="2"/>
      <c r="G16" s="2"/>
      <c r="H16" s="2"/>
      <c r="I16" s="2"/>
      <c r="J16" s="2"/>
      <c r="K16" s="2"/>
      <c r="L16" s="2"/>
      <c r="M16" s="2"/>
      <c r="N16" s="2"/>
      <c r="O16" s="2"/>
      <c r="P16" s="2"/>
      <c r="Q16" s="2"/>
      <c r="R16" s="2"/>
      <c r="S16" s="2"/>
      <c r="T16" s="2"/>
      <c r="U16" s="2"/>
      <c r="V16" s="2"/>
      <c r="W16" s="2"/>
      <c r="X16" s="2"/>
      <c r="Y16" s="2"/>
      <c r="Z16" s="2"/>
    </row>
    <row r="17" spans="1:26" ht="113.25" hidden="1" customHeight="1" x14ac:dyDescent="0.25">
      <c r="A17" s="2"/>
      <c r="B17" s="29" t="s">
        <v>12</v>
      </c>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16"/>
      <c r="C18" s="2"/>
      <c r="D18" s="49" t="s">
        <v>157</v>
      </c>
      <c r="E18" s="2"/>
      <c r="F18" s="2"/>
      <c r="G18" s="2"/>
      <c r="H18" s="2"/>
      <c r="I18" s="2"/>
      <c r="J18" s="2"/>
      <c r="K18" s="2"/>
      <c r="L18" s="2"/>
      <c r="M18" s="2"/>
      <c r="N18" s="2"/>
      <c r="O18" s="2"/>
      <c r="P18" s="2"/>
      <c r="Q18" s="2"/>
      <c r="R18" s="2"/>
      <c r="S18" s="2"/>
      <c r="T18" s="2"/>
      <c r="U18" s="2"/>
      <c r="V18" s="2"/>
      <c r="W18" s="2"/>
      <c r="X18" s="2"/>
      <c r="Y18" s="2"/>
      <c r="Z18" s="2"/>
    </row>
    <row r="19" spans="1:26" x14ac:dyDescent="0.25">
      <c r="A19" s="2"/>
      <c r="B19" s="16"/>
      <c r="C19" s="2"/>
      <c r="D19" s="2"/>
      <c r="E19" s="2"/>
      <c r="F19" s="2"/>
      <c r="G19" s="2"/>
      <c r="H19" s="2"/>
      <c r="I19" s="2"/>
      <c r="J19" s="2"/>
      <c r="K19" s="2"/>
      <c r="L19" s="2"/>
      <c r="M19" s="2"/>
      <c r="N19" s="2"/>
      <c r="O19" s="2"/>
      <c r="P19" s="2"/>
      <c r="Q19" s="2"/>
      <c r="R19" s="2"/>
      <c r="S19" s="2"/>
      <c r="T19" s="2"/>
      <c r="U19" s="2"/>
      <c r="V19" s="2"/>
      <c r="W19" s="2"/>
      <c r="X19" s="2"/>
      <c r="Y19" s="2"/>
      <c r="Z19" s="2"/>
    </row>
    <row r="20" spans="1:26" ht="25.95" customHeight="1" x14ac:dyDescent="0.3">
      <c r="A20" s="2"/>
      <c r="B20" s="2"/>
      <c r="C20" s="2"/>
      <c r="D20" s="42" t="s">
        <v>152</v>
      </c>
      <c r="E20" s="42" t="s">
        <v>153</v>
      </c>
      <c r="F20" s="44" t="s">
        <v>154</v>
      </c>
      <c r="G20" s="2"/>
      <c r="H20" s="2"/>
      <c r="I20" s="2"/>
      <c r="J20" s="2"/>
      <c r="K20" s="2"/>
      <c r="L20" s="2"/>
      <c r="M20" s="68" t="s">
        <v>158</v>
      </c>
      <c r="N20" s="69" t="s">
        <v>171</v>
      </c>
      <c r="O20" s="68" t="s">
        <v>165</v>
      </c>
      <c r="P20" s="58"/>
      <c r="Q20" s="66"/>
      <c r="R20" s="2"/>
      <c r="S20" s="2"/>
      <c r="T20" s="2"/>
      <c r="U20" s="2"/>
      <c r="V20" s="2"/>
      <c r="W20" s="2"/>
      <c r="X20" s="2"/>
      <c r="Y20" s="2"/>
      <c r="Z20" s="2"/>
    </row>
    <row r="21" spans="1:26" ht="15" customHeight="1" x14ac:dyDescent="0.3">
      <c r="A21" s="2"/>
      <c r="B21" s="2"/>
      <c r="C21" s="2"/>
      <c r="D21" s="41">
        <v>3</v>
      </c>
      <c r="E21" s="41" t="s">
        <v>76</v>
      </c>
      <c r="F21" s="6">
        <v>3</v>
      </c>
      <c r="G21" s="2"/>
      <c r="H21" s="2"/>
      <c r="I21" s="2"/>
      <c r="J21" s="2"/>
      <c r="K21" s="2"/>
      <c r="L21" s="2"/>
      <c r="M21" s="59" t="s">
        <v>166</v>
      </c>
      <c r="N21" s="61"/>
      <c r="O21" s="67" t="s">
        <v>174</v>
      </c>
      <c r="P21" s="65"/>
      <c r="Q21" s="65"/>
      <c r="R21" s="2"/>
      <c r="S21" s="2"/>
      <c r="T21" s="2"/>
      <c r="U21" s="2"/>
      <c r="V21" s="2"/>
      <c r="W21" s="2"/>
      <c r="X21" s="2"/>
      <c r="Y21" s="2"/>
      <c r="Z21" s="2"/>
    </row>
    <row r="22" spans="1:26" ht="15" customHeight="1" x14ac:dyDescent="0.3">
      <c r="A22" s="2"/>
      <c r="B22" s="2"/>
      <c r="C22" s="2"/>
      <c r="D22" s="41">
        <v>2</v>
      </c>
      <c r="E22" s="41" t="s">
        <v>74</v>
      </c>
      <c r="F22" s="6">
        <v>2</v>
      </c>
      <c r="G22" s="2"/>
      <c r="H22" s="2"/>
      <c r="I22" s="2"/>
      <c r="J22" s="2"/>
      <c r="K22" s="2"/>
      <c r="L22" s="2"/>
      <c r="M22" s="59" t="s">
        <v>167</v>
      </c>
      <c r="N22" s="62"/>
      <c r="O22" s="67" t="s">
        <v>175</v>
      </c>
      <c r="P22" s="65"/>
      <c r="Q22" s="65"/>
      <c r="R22" s="2"/>
      <c r="S22" s="2"/>
      <c r="T22" s="2"/>
      <c r="U22" s="2"/>
      <c r="V22" s="2"/>
      <c r="W22" s="2"/>
      <c r="X22" s="2"/>
      <c r="Y22" s="2"/>
      <c r="Z22" s="2"/>
    </row>
    <row r="23" spans="1:26" ht="15" customHeight="1" x14ac:dyDescent="0.3">
      <c r="A23" s="2"/>
      <c r="B23" s="2"/>
      <c r="C23" s="2"/>
      <c r="D23" s="41">
        <v>0</v>
      </c>
      <c r="E23" s="41" t="s">
        <v>75</v>
      </c>
      <c r="F23" s="6">
        <v>0</v>
      </c>
      <c r="G23" s="2"/>
      <c r="H23" s="2"/>
      <c r="I23" s="2"/>
      <c r="J23" s="2"/>
      <c r="K23" s="2"/>
      <c r="L23" s="2"/>
      <c r="M23" s="59" t="s">
        <v>168</v>
      </c>
      <c r="N23" s="63"/>
      <c r="O23" s="67" t="s">
        <v>176</v>
      </c>
      <c r="P23" s="65"/>
      <c r="Q23" s="65"/>
      <c r="R23" s="2"/>
      <c r="S23" s="2"/>
      <c r="T23" s="2"/>
      <c r="U23" s="2"/>
      <c r="V23" s="2"/>
      <c r="W23" s="2"/>
      <c r="X23" s="2"/>
      <c r="Y23" s="2"/>
      <c r="Z23" s="2"/>
    </row>
    <row r="24" spans="1:26" ht="15" customHeight="1" x14ac:dyDescent="0.3">
      <c r="A24" s="2"/>
      <c r="B24" s="2"/>
      <c r="C24" s="2"/>
      <c r="D24" s="41"/>
      <c r="E24" s="41"/>
      <c r="F24" s="6"/>
      <c r="G24" s="2"/>
      <c r="H24" s="2"/>
      <c r="I24" s="2"/>
      <c r="J24" s="2"/>
      <c r="K24" s="2"/>
      <c r="L24" s="2"/>
      <c r="M24" s="59" t="s">
        <v>169</v>
      </c>
      <c r="N24" s="64"/>
      <c r="O24" s="67" t="s">
        <v>177</v>
      </c>
      <c r="P24" s="65"/>
      <c r="Q24" s="65"/>
      <c r="R24" s="2"/>
      <c r="S24" s="2"/>
      <c r="T24" s="2"/>
      <c r="U24" s="2"/>
      <c r="V24" s="2"/>
      <c r="W24" s="2"/>
      <c r="X24" s="2"/>
      <c r="Y24" s="2"/>
      <c r="Z24" s="2"/>
    </row>
    <row r="25" spans="1:26" ht="15" customHeight="1" x14ac:dyDescent="0.3">
      <c r="A25" s="2"/>
      <c r="B25" s="2"/>
      <c r="C25" s="2"/>
      <c r="D25" s="41"/>
      <c r="E25" s="42" t="s">
        <v>151</v>
      </c>
      <c r="F25" s="6"/>
      <c r="G25" s="2"/>
      <c r="H25" s="2"/>
      <c r="I25" s="2"/>
      <c r="J25" s="2"/>
      <c r="K25" s="2"/>
      <c r="L25" s="2"/>
      <c r="M25" s="59" t="s">
        <v>170</v>
      </c>
      <c r="N25" s="60"/>
      <c r="O25" s="67" t="s">
        <v>178</v>
      </c>
      <c r="P25" s="65"/>
      <c r="Q25" s="65"/>
      <c r="R25" s="2"/>
      <c r="S25" s="2"/>
      <c r="T25" s="2"/>
      <c r="U25" s="2"/>
      <c r="V25" s="2"/>
      <c r="W25" s="2"/>
      <c r="X25" s="2"/>
      <c r="Y25" s="2"/>
      <c r="Z25" s="2"/>
    </row>
    <row r="26" spans="1:26" ht="7.95" customHeight="1" x14ac:dyDescent="0.3">
      <c r="A26" s="2"/>
      <c r="B26" s="2"/>
      <c r="C26" s="2"/>
      <c r="D26" s="41">
        <v>3</v>
      </c>
      <c r="E26" s="41" t="s">
        <v>76</v>
      </c>
      <c r="F26" s="6">
        <v>3</v>
      </c>
      <c r="G26" s="2"/>
      <c r="H26" s="2"/>
      <c r="I26" s="2"/>
      <c r="J26" s="2"/>
      <c r="K26" s="2"/>
      <c r="L26" s="2"/>
      <c r="M26" s="57"/>
      <c r="N26" s="57"/>
      <c r="O26" s="66"/>
      <c r="P26" s="66"/>
      <c r="Q26" s="66"/>
      <c r="R26" s="2"/>
      <c r="S26" s="2"/>
      <c r="T26" s="2"/>
      <c r="U26" s="2"/>
      <c r="V26" s="2"/>
      <c r="W26" s="2"/>
      <c r="X26" s="2"/>
      <c r="Y26" s="2"/>
      <c r="Z26" s="2"/>
    </row>
    <row r="27" spans="1:26" ht="15" customHeight="1" x14ac:dyDescent="0.3">
      <c r="A27" s="2"/>
      <c r="B27" s="2"/>
      <c r="C27" s="2"/>
      <c r="D27" s="41">
        <v>0</v>
      </c>
      <c r="E27" s="41" t="s">
        <v>75</v>
      </c>
      <c r="F27" s="6">
        <v>0</v>
      </c>
      <c r="G27" s="2"/>
      <c r="H27" s="2"/>
      <c r="I27" s="2"/>
      <c r="J27" s="2"/>
      <c r="K27" s="2"/>
      <c r="L27" s="2"/>
      <c r="M27" s="59" t="s">
        <v>172</v>
      </c>
      <c r="N27" s="170">
        <f>Scorecard!R28</f>
        <v>0</v>
      </c>
      <c r="O27" s="169" t="s">
        <v>173</v>
      </c>
      <c r="P27" s="169"/>
      <c r="Q27" s="169"/>
      <c r="R27" s="2"/>
      <c r="S27" s="2"/>
      <c r="T27" s="2"/>
      <c r="U27" s="2"/>
      <c r="V27" s="2"/>
      <c r="W27" s="2"/>
      <c r="X27" s="2"/>
      <c r="Y27" s="2"/>
      <c r="Z27" s="2"/>
    </row>
    <row r="28" spans="1:26" ht="15" customHeight="1" x14ac:dyDescent="0.25">
      <c r="A28" s="2"/>
      <c r="B28" s="2"/>
      <c r="C28" s="2"/>
      <c r="D28" s="2"/>
      <c r="E28" s="2"/>
      <c r="F28" s="2"/>
      <c r="G28" s="2"/>
      <c r="H28" s="2"/>
      <c r="I28" s="2"/>
      <c r="J28" s="2"/>
      <c r="K28" s="2"/>
      <c r="L28" s="2"/>
      <c r="M28" s="57"/>
      <c r="N28" s="170"/>
      <c r="O28" s="169"/>
      <c r="P28" s="169"/>
      <c r="Q28" s="169"/>
      <c r="R28" s="2"/>
      <c r="S28" s="2"/>
      <c r="T28" s="2"/>
      <c r="U28" s="2"/>
      <c r="V28" s="2"/>
      <c r="W28" s="2"/>
      <c r="X28" s="2"/>
      <c r="Y28" s="2"/>
      <c r="Z28" s="2"/>
    </row>
    <row r="29" spans="1:26" ht="15" customHeight="1" x14ac:dyDescent="0.25">
      <c r="A29" s="2"/>
      <c r="B29" s="2"/>
      <c r="C29" s="2"/>
      <c r="D29" s="74" t="b">
        <v>1</v>
      </c>
      <c r="E29" s="2"/>
      <c r="F29" s="2"/>
      <c r="G29" s="2"/>
      <c r="H29" s="2"/>
      <c r="I29" s="2"/>
      <c r="J29" s="2"/>
      <c r="K29" s="2"/>
      <c r="L29" s="2"/>
      <c r="M29" s="57"/>
      <c r="N29" s="57"/>
      <c r="O29" s="169"/>
      <c r="P29" s="169"/>
      <c r="Q29" s="169"/>
      <c r="R29" s="2"/>
      <c r="S29" s="2"/>
      <c r="T29" s="2"/>
      <c r="U29" s="2"/>
      <c r="V29" s="2"/>
      <c r="W29" s="2"/>
      <c r="X29" s="2"/>
      <c r="Y29" s="2"/>
      <c r="Z29" s="2"/>
    </row>
    <row r="30" spans="1:26" ht="27.6" x14ac:dyDescent="0.25">
      <c r="A30" s="2"/>
      <c r="B30" s="2"/>
      <c r="C30" s="2"/>
      <c r="D30" s="2" t="b">
        <v>0</v>
      </c>
      <c r="E30" s="2"/>
      <c r="F30" s="2"/>
      <c r="G30" s="2"/>
      <c r="H30" s="2"/>
      <c r="I30" s="2"/>
      <c r="J30" s="2"/>
      <c r="K30" s="2"/>
      <c r="L30" s="2"/>
      <c r="M30" s="81" t="s">
        <v>273</v>
      </c>
      <c r="N30" s="57"/>
      <c r="O30" s="169" t="s">
        <v>272</v>
      </c>
      <c r="P30" s="169"/>
      <c r="Q30" s="169"/>
      <c r="R30" s="2"/>
      <c r="S30" s="2"/>
      <c r="T30" s="2"/>
      <c r="U30" s="2"/>
      <c r="V30" s="2"/>
      <c r="W30" s="2"/>
      <c r="X30" s="2"/>
      <c r="Y30" s="2"/>
      <c r="Z30" s="2"/>
    </row>
    <row r="31" spans="1:26" ht="14.4" x14ac:dyDescent="0.3">
      <c r="A31" s="2"/>
      <c r="B31" s="2"/>
      <c r="C31" s="2"/>
      <c r="D31" s="5"/>
      <c r="E31" s="5"/>
      <c r="F31" s="5"/>
      <c r="G31" s="5"/>
      <c r="H31" s="5"/>
      <c r="I31" s="5"/>
      <c r="J31" s="2"/>
      <c r="K31" s="2"/>
      <c r="L31" s="2"/>
      <c r="M31" s="80"/>
      <c r="N31" s="80"/>
      <c r="O31" s="169"/>
      <c r="P31" s="169"/>
      <c r="Q31" s="169"/>
      <c r="R31" s="2"/>
      <c r="S31" s="2"/>
      <c r="T31" s="2"/>
      <c r="U31" s="2"/>
      <c r="V31" s="2"/>
      <c r="W31" s="2"/>
      <c r="X31" s="2"/>
      <c r="Y31" s="2"/>
      <c r="Z31" s="2"/>
    </row>
    <row r="32" spans="1:26" ht="14.4" x14ac:dyDescent="0.3">
      <c r="A32" s="2"/>
      <c r="B32" s="2"/>
      <c r="C32" s="2"/>
      <c r="D32" s="5"/>
      <c r="E32" s="56" t="e">
        <f>Scorecard!#REF!</f>
        <v>#REF!</v>
      </c>
      <c r="F32" s="5" t="s">
        <v>164</v>
      </c>
      <c r="G32" s="5"/>
      <c r="H32" s="5"/>
      <c r="I32" s="5"/>
      <c r="J32" s="2"/>
      <c r="K32" s="2"/>
      <c r="L32" s="2"/>
      <c r="M32" s="80"/>
      <c r="N32" s="80"/>
      <c r="O32" s="169"/>
      <c r="P32" s="169"/>
      <c r="Q32" s="169"/>
      <c r="R32" s="2"/>
      <c r="S32" s="2"/>
      <c r="T32" s="2"/>
      <c r="U32" s="2"/>
      <c r="V32" s="2"/>
      <c r="W32" s="2"/>
      <c r="X32" s="2"/>
      <c r="Y32" s="2"/>
      <c r="Z32" s="2"/>
    </row>
    <row r="33" spans="1:26" ht="14.4" x14ac:dyDescent="0.3">
      <c r="A33" s="2"/>
      <c r="B33" s="2"/>
      <c r="C33" s="2"/>
      <c r="D33" s="5"/>
      <c r="E33" s="5"/>
      <c r="F33" s="5"/>
      <c r="G33" s="5"/>
      <c r="H33" s="5"/>
      <c r="I33" s="5"/>
      <c r="J33" s="2"/>
      <c r="K33" s="2"/>
      <c r="L33" s="2"/>
      <c r="M33" s="2"/>
      <c r="N33" s="2"/>
      <c r="O33" s="2"/>
      <c r="P33" s="2"/>
      <c r="Q33" s="2"/>
      <c r="R33" s="2"/>
      <c r="S33" s="2"/>
      <c r="T33" s="2"/>
      <c r="U33" s="2"/>
      <c r="V33" s="2"/>
      <c r="W33" s="2"/>
      <c r="X33" s="2"/>
      <c r="Y33" s="2"/>
      <c r="Z33" s="2"/>
    </row>
    <row r="34" spans="1:26" ht="14.4" x14ac:dyDescent="0.3">
      <c r="A34" s="2"/>
      <c r="B34" s="2"/>
      <c r="C34" s="2"/>
      <c r="D34" s="5"/>
      <c r="E34" s="5"/>
      <c r="F34" s="5"/>
      <c r="G34" s="5"/>
      <c r="H34" s="5"/>
      <c r="I34" s="5"/>
      <c r="J34" s="2"/>
      <c r="K34" s="2"/>
      <c r="L34" s="2"/>
      <c r="M34" s="2"/>
      <c r="N34" s="2"/>
      <c r="O34" s="2"/>
      <c r="P34" s="2"/>
      <c r="Q34" s="2"/>
      <c r="R34" s="2"/>
      <c r="S34" s="2"/>
      <c r="T34" s="2"/>
      <c r="U34" s="2"/>
      <c r="V34" s="2"/>
      <c r="W34" s="2"/>
      <c r="X34" s="2"/>
      <c r="Y34" s="2"/>
      <c r="Z34" s="2"/>
    </row>
    <row r="35" spans="1:26" ht="14.4" x14ac:dyDescent="0.3">
      <c r="A35" s="2"/>
      <c r="B35" s="2"/>
      <c r="C35" s="2"/>
      <c r="D35" s="5"/>
      <c r="E35" s="5"/>
      <c r="F35" s="5"/>
      <c r="G35" s="5"/>
      <c r="H35" s="5"/>
      <c r="I35" s="5"/>
      <c r="J35" s="2"/>
      <c r="K35" s="2"/>
      <c r="L35" s="2"/>
      <c r="M35" s="2"/>
      <c r="N35" s="2"/>
      <c r="O35" s="2"/>
      <c r="P35" s="2"/>
      <c r="Q35" s="2"/>
      <c r="R35" s="2"/>
      <c r="S35" s="2"/>
      <c r="T35" s="2"/>
      <c r="U35" s="2"/>
      <c r="V35" s="2"/>
      <c r="W35" s="2"/>
      <c r="X35" s="2"/>
      <c r="Y35" s="2"/>
      <c r="Z35" s="2"/>
    </row>
    <row r="36" spans="1:2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sheetData>
  <sheetProtection algorithmName="SHA-512" hashValue="7sIJZLsXrTifA6Fd+6n4zlndocEg+wpFrrfR5ou9YXkQekZN/+Hh3tPRH8cJ4oIRb8xU3PX9/9Y0yhX1OPEvvw==" saltValue="VnGvv/xg7fCW438sEHu0Mw==" spinCount="100000" sheet="1" objects="1" scenarios="1"/>
  <mergeCells count="3">
    <mergeCell ref="O27:Q29"/>
    <mergeCell ref="N27:N28"/>
    <mergeCell ref="O30:Q32"/>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F0880E92-2A00-4CF6-8EA5-24FBC4CA766A}">
            <x14:iconSet custom="1">
              <x14:cfvo type="percent">
                <xm:f>0</xm:f>
              </x14:cfvo>
              <x14:cfvo type="num">
                <xm:f>0</xm:f>
              </x14:cfvo>
              <x14:cfvo type="num">
                <xm:f>1</xm:f>
              </x14:cfvo>
              <x14:cfIcon iconSet="NoIcons" iconId="0"/>
              <x14:cfIcon iconSet="3Flags" iconId="0"/>
              <x14:cfIcon iconSet="NoIcons" iconId="0"/>
            </x14:iconSet>
          </x14:cfRule>
          <xm:sqref>E32</xm:sqref>
        </x14:conditionalFormatting>
        <x14:conditionalFormatting xmlns:xm="http://schemas.microsoft.com/office/excel/2006/main">
          <x14:cfRule type="iconSet" priority="1" id="{1FF102BB-E2CC-4C4F-9F96-222135A8F016}">
            <x14:iconSet custom="1">
              <x14:cfvo type="percent">
                <xm:f>0</xm:f>
              </x14:cfvo>
              <x14:cfvo type="num">
                <xm:f>0</xm:f>
              </x14:cfvo>
              <x14:cfvo type="num">
                <xm:f>1</xm:f>
              </x14:cfvo>
              <x14:cfIcon iconSet="NoIcons" iconId="0"/>
              <x14:cfIcon iconSet="3Flags" iconId="0"/>
              <x14:cfIcon iconSet="NoIcons" iconId="0"/>
            </x14:iconSet>
          </x14:cfRule>
          <xm:sqref>N27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6"/>
  <sheetViews>
    <sheetView zoomScale="90" zoomScaleNormal="90" zoomScalePageLayoutView="50" workbookViewId="0">
      <pane ySplit="1" topLeftCell="A2" activePane="bottomLeft" state="frozen"/>
      <selection pane="bottomLeft" activeCell="J5" sqref="J5"/>
    </sheetView>
  </sheetViews>
  <sheetFormatPr defaultColWidth="8.6640625" defaultRowHeight="14.4" x14ac:dyDescent="0.3"/>
  <cols>
    <col min="1" max="1" width="5.6640625" style="5" customWidth="1"/>
    <col min="2" max="2" width="13.6640625" style="8" customWidth="1"/>
    <col min="3" max="3" width="15.33203125" style="8" hidden="1" customWidth="1"/>
    <col min="4" max="4" width="4.77734375" style="35" customWidth="1"/>
    <col min="5" max="5" width="24" style="5" customWidth="1"/>
    <col min="6" max="6" width="27.44140625" style="21" customWidth="1"/>
    <col min="7" max="10" width="16.33203125" style="21" customWidth="1"/>
    <col min="11" max="11" width="20.77734375" style="21" customWidth="1"/>
    <col min="12" max="16384" width="8.6640625" style="5"/>
  </cols>
  <sheetData>
    <row r="1" spans="1:14" s="9" customFormat="1" ht="22.8" x14ac:dyDescent="0.3">
      <c r="B1" s="30" t="s">
        <v>11</v>
      </c>
      <c r="C1" s="10"/>
      <c r="D1" s="32"/>
      <c r="E1" s="10"/>
      <c r="F1" s="18"/>
      <c r="G1" s="19"/>
      <c r="H1" s="19"/>
      <c r="I1" s="19"/>
      <c r="J1" s="19"/>
      <c r="K1" s="19"/>
      <c r="M1" s="11"/>
    </row>
    <row r="2" spans="1:14" s="7" customFormat="1" ht="17.399999999999999" x14ac:dyDescent="0.3">
      <c r="D2" s="33"/>
      <c r="F2" s="20"/>
      <c r="G2" s="20"/>
      <c r="H2" s="20"/>
      <c r="I2" s="20"/>
      <c r="J2" s="20"/>
      <c r="K2" s="20"/>
      <c r="L2" s="15"/>
      <c r="M2" s="15"/>
      <c r="N2" s="15"/>
    </row>
    <row r="3" spans="1:14" s="7" customFormat="1" ht="17.399999999999999" x14ac:dyDescent="0.3">
      <c r="D3" s="33"/>
      <c r="F3" s="20"/>
      <c r="G3" s="172" t="s">
        <v>79</v>
      </c>
      <c r="H3" s="173"/>
      <c r="I3" s="174"/>
      <c r="J3" s="20"/>
      <c r="K3" s="20"/>
      <c r="L3" s="15"/>
      <c r="M3" s="15"/>
      <c r="N3" s="15"/>
    </row>
    <row r="4" spans="1:14" x14ac:dyDescent="0.3">
      <c r="A4" s="2"/>
      <c r="B4" s="37" t="s">
        <v>13</v>
      </c>
      <c r="C4" s="37"/>
      <c r="D4" s="38"/>
      <c r="E4" s="37" t="s">
        <v>22</v>
      </c>
      <c r="F4" s="39" t="s">
        <v>48</v>
      </c>
      <c r="G4" s="159" t="s">
        <v>76</v>
      </c>
      <c r="H4" s="164" t="s">
        <v>74</v>
      </c>
      <c r="I4" s="161" t="s">
        <v>75</v>
      </c>
      <c r="J4" s="40" t="s">
        <v>1</v>
      </c>
      <c r="K4" s="40" t="s">
        <v>274</v>
      </c>
    </row>
    <row r="5" spans="1:14" ht="82.8" x14ac:dyDescent="0.3">
      <c r="A5" s="2"/>
      <c r="B5" s="171" t="s">
        <v>14</v>
      </c>
      <c r="C5" s="43" t="s">
        <v>14</v>
      </c>
      <c r="D5" s="43">
        <v>1.1000000000000001</v>
      </c>
      <c r="E5" s="70" t="s">
        <v>213</v>
      </c>
      <c r="F5" s="70" t="s">
        <v>49</v>
      </c>
      <c r="G5" s="160" t="s">
        <v>95</v>
      </c>
      <c r="H5" s="71"/>
      <c r="I5" s="162" t="s">
        <v>96</v>
      </c>
      <c r="J5" s="115"/>
      <c r="K5" s="71"/>
      <c r="M5" s="5" t="e">
        <f>VLOOKUP(J5,'START HERE'!$E$21:$F$23,2,FALSE)</f>
        <v>#N/A</v>
      </c>
      <c r="N5" s="5">
        <v>3</v>
      </c>
    </row>
    <row r="6" spans="1:14" ht="96" x14ac:dyDescent="0.3">
      <c r="A6" s="2"/>
      <c r="B6" s="171"/>
      <c r="C6" s="43" t="s">
        <v>14</v>
      </c>
      <c r="D6" s="43">
        <v>1.2</v>
      </c>
      <c r="E6" s="70" t="s">
        <v>215</v>
      </c>
      <c r="F6" s="70" t="s">
        <v>341</v>
      </c>
      <c r="G6" s="160" t="s">
        <v>94</v>
      </c>
      <c r="H6" s="165" t="s">
        <v>93</v>
      </c>
      <c r="I6" s="162" t="s">
        <v>92</v>
      </c>
      <c r="J6" s="116"/>
      <c r="K6" s="71"/>
      <c r="M6" s="5" t="e">
        <f>VLOOKUP(J6,'START HERE'!$E$21:$F$23,2,FALSE)</f>
        <v>#N/A</v>
      </c>
      <c r="N6" s="5">
        <v>3</v>
      </c>
    </row>
    <row r="7" spans="1:14" ht="96" x14ac:dyDescent="0.3">
      <c r="A7" s="2"/>
      <c r="B7" s="171"/>
      <c r="C7" s="43" t="s">
        <v>14</v>
      </c>
      <c r="D7" s="43">
        <v>1.3</v>
      </c>
      <c r="E7" s="70" t="s">
        <v>217</v>
      </c>
      <c r="F7" s="70" t="s">
        <v>340</v>
      </c>
      <c r="G7" s="160" t="s">
        <v>89</v>
      </c>
      <c r="H7" s="165" t="s">
        <v>90</v>
      </c>
      <c r="I7" s="162" t="s">
        <v>91</v>
      </c>
      <c r="J7" s="116"/>
      <c r="K7" s="71"/>
      <c r="M7" s="5" t="e">
        <f>VLOOKUP(J7,'START HERE'!$E$21:$F$23,2,FALSE)</f>
        <v>#N/A</v>
      </c>
      <c r="N7" s="5">
        <v>3</v>
      </c>
    </row>
    <row r="8" spans="1:14" ht="132" x14ac:dyDescent="0.3">
      <c r="A8" s="2"/>
      <c r="B8" s="171"/>
      <c r="C8" s="43" t="s">
        <v>14</v>
      </c>
      <c r="D8" s="43">
        <v>1.4</v>
      </c>
      <c r="E8" s="70" t="s">
        <v>23</v>
      </c>
      <c r="F8" s="70" t="s">
        <v>278</v>
      </c>
      <c r="G8" s="160" t="s">
        <v>85</v>
      </c>
      <c r="H8" s="165" t="s">
        <v>334</v>
      </c>
      <c r="I8" s="162" t="s">
        <v>86</v>
      </c>
      <c r="J8" s="116"/>
      <c r="K8" s="41"/>
      <c r="M8" s="5" t="e">
        <f>VLOOKUP(J8,'START HERE'!$E$21:$F$23,2,FALSE)</f>
        <v>#N/A</v>
      </c>
      <c r="N8" s="5">
        <v>3</v>
      </c>
    </row>
    <row r="9" spans="1:14" ht="96" x14ac:dyDescent="0.3">
      <c r="A9" s="2"/>
      <c r="B9" s="171"/>
      <c r="C9" s="43" t="s">
        <v>14</v>
      </c>
      <c r="D9" s="43">
        <v>1.5</v>
      </c>
      <c r="E9" s="70" t="s">
        <v>220</v>
      </c>
      <c r="F9" s="70" t="s">
        <v>279</v>
      </c>
      <c r="G9" s="160" t="s">
        <v>88</v>
      </c>
      <c r="H9" s="71"/>
      <c r="I9" s="162" t="s">
        <v>87</v>
      </c>
      <c r="J9" s="115"/>
      <c r="K9" s="71"/>
      <c r="M9" s="5" t="e">
        <f>VLOOKUP(J9,'START HERE'!$E$21:$F$23,2,FALSE)</f>
        <v>#N/A</v>
      </c>
      <c r="N9" s="5">
        <v>3</v>
      </c>
    </row>
    <row r="10" spans="1:14" ht="96" x14ac:dyDescent="0.3">
      <c r="A10" s="2"/>
      <c r="B10" s="171"/>
      <c r="C10" s="43" t="s">
        <v>14</v>
      </c>
      <c r="D10" s="43">
        <v>1.6</v>
      </c>
      <c r="E10" s="70" t="s">
        <v>222</v>
      </c>
      <c r="F10" s="70" t="s">
        <v>50</v>
      </c>
      <c r="G10" s="160" t="s">
        <v>330</v>
      </c>
      <c r="H10" s="165" t="s">
        <v>331</v>
      </c>
      <c r="I10" s="162" t="s">
        <v>332</v>
      </c>
      <c r="J10" s="116"/>
      <c r="K10" s="41"/>
      <c r="M10" s="5" t="e">
        <f>VLOOKUP(J10,'START HERE'!$E$21:$F$23,2,FALSE)</f>
        <v>#N/A</v>
      </c>
      <c r="N10" s="5">
        <v>3</v>
      </c>
    </row>
    <row r="11" spans="1:14" ht="132" x14ac:dyDescent="0.3">
      <c r="A11" s="2"/>
      <c r="B11" s="171" t="s">
        <v>160</v>
      </c>
      <c r="C11" s="53" t="s">
        <v>159</v>
      </c>
      <c r="D11" s="43">
        <v>2.1</v>
      </c>
      <c r="E11" s="70" t="s">
        <v>24</v>
      </c>
      <c r="F11" s="70" t="s">
        <v>52</v>
      </c>
      <c r="G11" s="160" t="s">
        <v>82</v>
      </c>
      <c r="H11" s="165" t="s">
        <v>81</v>
      </c>
      <c r="I11" s="162" t="s">
        <v>80</v>
      </c>
      <c r="J11" s="116"/>
      <c r="K11" s="41"/>
      <c r="M11" s="5" t="e">
        <f>VLOOKUP(J11,'START HERE'!$E$21:$F$23,2,FALSE)</f>
        <v>#N/A</v>
      </c>
      <c r="N11" s="5">
        <v>3</v>
      </c>
    </row>
    <row r="12" spans="1:14" ht="144" x14ac:dyDescent="0.3">
      <c r="A12" s="2"/>
      <c r="B12" s="171"/>
      <c r="C12" s="53" t="s">
        <v>159</v>
      </c>
      <c r="D12" s="43">
        <v>2.2000000000000002</v>
      </c>
      <c r="E12" s="70" t="s">
        <v>25</v>
      </c>
      <c r="F12" s="70" t="s">
        <v>53</v>
      </c>
      <c r="G12" s="160" t="s">
        <v>179</v>
      </c>
      <c r="H12" s="165" t="s">
        <v>83</v>
      </c>
      <c r="I12" s="162" t="s">
        <v>84</v>
      </c>
      <c r="J12" s="116"/>
      <c r="K12" s="41"/>
      <c r="M12" s="5" t="e">
        <f>VLOOKUP(J12,'START HERE'!$E$21:$F$23,2,FALSE)</f>
        <v>#N/A</v>
      </c>
      <c r="N12" s="5">
        <v>3</v>
      </c>
    </row>
    <row r="13" spans="1:14" ht="84" x14ac:dyDescent="0.3">
      <c r="A13" s="2"/>
      <c r="B13" s="171"/>
      <c r="C13" s="53" t="s">
        <v>159</v>
      </c>
      <c r="D13" s="43">
        <v>2.2999999999999998</v>
      </c>
      <c r="E13" s="70" t="s">
        <v>26</v>
      </c>
      <c r="F13" s="70" t="s">
        <v>54</v>
      </c>
      <c r="G13" s="160" t="s">
        <v>99</v>
      </c>
      <c r="H13" s="165" t="s">
        <v>97</v>
      </c>
      <c r="I13" s="162" t="s">
        <v>98</v>
      </c>
      <c r="J13" s="116"/>
      <c r="K13" s="41"/>
      <c r="M13" s="5" t="e">
        <f>VLOOKUP(J13,'START HERE'!$E$21:$F$23,2,FALSE)</f>
        <v>#N/A</v>
      </c>
      <c r="N13" s="5">
        <v>3</v>
      </c>
    </row>
    <row r="14" spans="1:14" ht="204" x14ac:dyDescent="0.3">
      <c r="A14" s="2"/>
      <c r="B14" s="171"/>
      <c r="C14" s="53" t="s">
        <v>159</v>
      </c>
      <c r="D14" s="43">
        <v>2.4</v>
      </c>
      <c r="E14" s="70" t="s">
        <v>27</v>
      </c>
      <c r="F14" s="70" t="s">
        <v>342</v>
      </c>
      <c r="G14" s="160" t="s">
        <v>196</v>
      </c>
      <c r="H14" s="165" t="s">
        <v>195</v>
      </c>
      <c r="I14" s="162" t="s">
        <v>197</v>
      </c>
      <c r="J14" s="116"/>
      <c r="K14" s="41"/>
      <c r="M14" s="5" t="e">
        <f>VLOOKUP(J14,'START HERE'!$E$21:$F$23,2,FALSE)</f>
        <v>#N/A</v>
      </c>
      <c r="N14" s="5">
        <v>3</v>
      </c>
    </row>
    <row r="15" spans="1:14" ht="96" x14ac:dyDescent="0.3">
      <c r="A15" s="2"/>
      <c r="B15" s="171"/>
      <c r="C15" s="53" t="s">
        <v>159</v>
      </c>
      <c r="D15" s="43">
        <v>2.5</v>
      </c>
      <c r="E15" s="70" t="s">
        <v>28</v>
      </c>
      <c r="F15" s="70" t="s">
        <v>55</v>
      </c>
      <c r="G15" s="160" t="s">
        <v>100</v>
      </c>
      <c r="H15" s="165" t="s">
        <v>101</v>
      </c>
      <c r="I15" s="162" t="s">
        <v>102</v>
      </c>
      <c r="J15" s="116"/>
      <c r="K15" s="41"/>
      <c r="M15" s="5" t="e">
        <f>VLOOKUP(J15,'START HERE'!$E$21:$F$23,2,FALSE)</f>
        <v>#N/A</v>
      </c>
      <c r="N15" s="5">
        <v>3</v>
      </c>
    </row>
    <row r="16" spans="1:14" ht="156" x14ac:dyDescent="0.3">
      <c r="A16" s="2"/>
      <c r="B16" s="171"/>
      <c r="C16" s="53" t="s">
        <v>159</v>
      </c>
      <c r="D16" s="43">
        <v>2.6</v>
      </c>
      <c r="E16" s="70" t="s">
        <v>29</v>
      </c>
      <c r="F16" s="70" t="s">
        <v>56</v>
      </c>
      <c r="G16" s="160" t="s">
        <v>103</v>
      </c>
      <c r="H16" s="165" t="s">
        <v>104</v>
      </c>
      <c r="I16" s="162" t="s">
        <v>105</v>
      </c>
      <c r="J16" s="116"/>
      <c r="K16" s="41"/>
      <c r="M16" s="5" t="e">
        <f>VLOOKUP(J16,'START HERE'!$E$21:$F$23,2,FALSE)</f>
        <v>#N/A</v>
      </c>
      <c r="N16" s="5">
        <v>3</v>
      </c>
    </row>
    <row r="17" spans="1:14" ht="180" x14ac:dyDescent="0.3">
      <c r="A17" s="2"/>
      <c r="B17" s="171"/>
      <c r="C17" s="53" t="s">
        <v>159</v>
      </c>
      <c r="D17" s="43">
        <v>2.7</v>
      </c>
      <c r="E17" s="70" t="s">
        <v>30</v>
      </c>
      <c r="F17" s="70" t="s">
        <v>280</v>
      </c>
      <c r="G17" s="160" t="s">
        <v>106</v>
      </c>
      <c r="H17" s="165" t="s">
        <v>107</v>
      </c>
      <c r="I17" s="162" t="s">
        <v>108</v>
      </c>
      <c r="J17" s="116"/>
      <c r="K17" s="41"/>
      <c r="M17" s="5" t="e">
        <f>VLOOKUP(J17,'START HERE'!$E$21:$F$23,2,FALSE)</f>
        <v>#N/A</v>
      </c>
      <c r="N17" s="5">
        <v>3</v>
      </c>
    </row>
    <row r="18" spans="1:14" ht="72" x14ac:dyDescent="0.3">
      <c r="A18" s="2"/>
      <c r="B18" s="171"/>
      <c r="C18" s="53" t="s">
        <v>159</v>
      </c>
      <c r="D18" s="43">
        <v>2.8</v>
      </c>
      <c r="E18" s="70" t="s">
        <v>320</v>
      </c>
      <c r="F18" s="70" t="s">
        <v>57</v>
      </c>
      <c r="G18" s="160" t="s">
        <v>109</v>
      </c>
      <c r="H18" s="165" t="s">
        <v>110</v>
      </c>
      <c r="I18" s="162" t="s">
        <v>343</v>
      </c>
      <c r="J18" s="116"/>
      <c r="K18" s="41"/>
      <c r="M18" s="5" t="e">
        <f>VLOOKUP(J18,'START HERE'!$E$21:$F$23,2,FALSE)</f>
        <v>#N/A</v>
      </c>
      <c r="N18" s="5">
        <v>3</v>
      </c>
    </row>
    <row r="19" spans="1:14" ht="84" x14ac:dyDescent="0.3">
      <c r="A19" s="2"/>
      <c r="B19" s="171" t="s">
        <v>33</v>
      </c>
      <c r="C19" s="43" t="s">
        <v>15</v>
      </c>
      <c r="D19" s="43">
        <v>4.0999999999999996</v>
      </c>
      <c r="E19" s="70" t="s">
        <v>63</v>
      </c>
      <c r="F19" s="70" t="s">
        <v>58</v>
      </c>
      <c r="G19" s="160" t="s">
        <v>111</v>
      </c>
      <c r="H19" s="166" t="s">
        <v>112</v>
      </c>
      <c r="I19" s="163" t="s">
        <v>113</v>
      </c>
      <c r="J19" s="116"/>
      <c r="K19" s="71"/>
      <c r="M19" s="5" t="e">
        <f>VLOOKUP(J19,'START HERE'!$E$21:$F$23,2,FALSE)</f>
        <v>#N/A</v>
      </c>
      <c r="N19" s="5">
        <v>3</v>
      </c>
    </row>
    <row r="20" spans="1:14" ht="96" x14ac:dyDescent="0.3">
      <c r="A20" s="2"/>
      <c r="B20" s="171"/>
      <c r="C20" s="43" t="s">
        <v>15</v>
      </c>
      <c r="D20" s="43">
        <v>4.2</v>
      </c>
      <c r="E20" s="70" t="s">
        <v>64</v>
      </c>
      <c r="F20" s="70" t="s">
        <v>59</v>
      </c>
      <c r="G20" s="160" t="s">
        <v>114</v>
      </c>
      <c r="H20" s="166" t="s">
        <v>115</v>
      </c>
      <c r="I20" s="163" t="s">
        <v>116</v>
      </c>
      <c r="J20" s="116"/>
      <c r="K20" s="41"/>
      <c r="M20" s="5" t="e">
        <f>VLOOKUP(J20,'START HERE'!$E$21:$F$23,2,FALSE)</f>
        <v>#N/A</v>
      </c>
      <c r="N20" s="5">
        <v>3</v>
      </c>
    </row>
    <row r="21" spans="1:14" ht="192" x14ac:dyDescent="0.3">
      <c r="A21" s="2"/>
      <c r="B21" s="171"/>
      <c r="C21" s="43" t="s">
        <v>15</v>
      </c>
      <c r="D21" s="43">
        <v>4.3</v>
      </c>
      <c r="E21" s="70" t="s">
        <v>65</v>
      </c>
      <c r="F21" s="70" t="s">
        <v>60</v>
      </c>
      <c r="G21" s="160" t="s">
        <v>78</v>
      </c>
      <c r="H21" s="166" t="s">
        <v>77</v>
      </c>
      <c r="I21" s="163" t="s">
        <v>62</v>
      </c>
      <c r="J21" s="116"/>
      <c r="K21" s="41"/>
      <c r="M21" s="5" t="e">
        <f>VLOOKUP(J21,'START HERE'!$E$21:$F$23,2,FALSE)</f>
        <v>#N/A</v>
      </c>
      <c r="N21" s="5">
        <v>3</v>
      </c>
    </row>
    <row r="22" spans="1:14" ht="108" x14ac:dyDescent="0.3">
      <c r="A22" s="2"/>
      <c r="B22" s="171"/>
      <c r="C22" s="43" t="s">
        <v>15</v>
      </c>
      <c r="D22" s="43">
        <v>4.4000000000000004</v>
      </c>
      <c r="E22" s="70" t="s">
        <v>66</v>
      </c>
      <c r="F22" s="70" t="s">
        <v>61</v>
      </c>
      <c r="G22" s="160" t="s">
        <v>117</v>
      </c>
      <c r="H22" s="166" t="s">
        <v>118</v>
      </c>
      <c r="I22" s="163" t="s">
        <v>119</v>
      </c>
      <c r="J22" s="116"/>
      <c r="K22" s="71"/>
      <c r="M22" s="5" t="e">
        <f>VLOOKUP(J22,'START HERE'!$E$21:$F$23,2,FALSE)</f>
        <v>#N/A</v>
      </c>
      <c r="N22" s="5">
        <v>3</v>
      </c>
    </row>
    <row r="23" spans="1:14" ht="84" x14ac:dyDescent="0.3">
      <c r="A23" s="2"/>
      <c r="B23" s="171" t="s">
        <v>34</v>
      </c>
      <c r="C23" s="43" t="s">
        <v>16</v>
      </c>
      <c r="D23" s="43">
        <v>5.0999999999999996</v>
      </c>
      <c r="E23" s="70" t="s">
        <v>321</v>
      </c>
      <c r="F23" s="70" t="s">
        <v>67</v>
      </c>
      <c r="G23" s="160" t="s">
        <v>120</v>
      </c>
      <c r="H23" s="166" t="s">
        <v>121</v>
      </c>
      <c r="I23" s="163" t="s">
        <v>122</v>
      </c>
      <c r="J23" s="116"/>
      <c r="K23" s="41"/>
      <c r="M23" s="5" t="e">
        <f>VLOOKUP(J23,'START HERE'!$E$21:$F$23,2,FALSE)</f>
        <v>#N/A</v>
      </c>
      <c r="N23" s="5">
        <v>3</v>
      </c>
    </row>
    <row r="24" spans="1:14" ht="84" x14ac:dyDescent="0.3">
      <c r="A24" s="2"/>
      <c r="B24" s="171"/>
      <c r="C24" s="43" t="s">
        <v>16</v>
      </c>
      <c r="D24" s="43">
        <v>5.2</v>
      </c>
      <c r="E24" s="70" t="s">
        <v>322</v>
      </c>
      <c r="F24" s="70" t="s">
        <v>282</v>
      </c>
      <c r="G24" s="160" t="s">
        <v>123</v>
      </c>
      <c r="H24" s="71"/>
      <c r="I24" s="163" t="s">
        <v>124</v>
      </c>
      <c r="J24" s="115"/>
      <c r="K24" s="71"/>
      <c r="M24" s="5" t="e">
        <f>VLOOKUP(J24,'START HERE'!$E$21:$F$23,2,FALSE)</f>
        <v>#N/A</v>
      </c>
      <c r="N24" s="5">
        <v>3</v>
      </c>
    </row>
    <row r="25" spans="1:14" ht="132" x14ac:dyDescent="0.3">
      <c r="A25" s="2"/>
      <c r="B25" s="171" t="s">
        <v>35</v>
      </c>
      <c r="C25" s="43" t="s">
        <v>17</v>
      </c>
      <c r="D25" s="43">
        <v>6.1</v>
      </c>
      <c r="E25" s="70" t="s">
        <v>323</v>
      </c>
      <c r="F25" s="70" t="s">
        <v>283</v>
      </c>
      <c r="G25" s="160" t="s">
        <v>125</v>
      </c>
      <c r="H25" s="71"/>
      <c r="I25" s="163" t="s">
        <v>126</v>
      </c>
      <c r="J25" s="115"/>
      <c r="K25" s="41"/>
      <c r="M25" s="5" t="e">
        <f>VLOOKUP(J25,'START HERE'!$E$21:$F$23,2,FALSE)</f>
        <v>#N/A</v>
      </c>
      <c r="N25" s="5">
        <v>3</v>
      </c>
    </row>
    <row r="26" spans="1:14" ht="120" x14ac:dyDescent="0.3">
      <c r="A26" s="2"/>
      <c r="B26" s="171"/>
      <c r="C26" s="43" t="s">
        <v>17</v>
      </c>
      <c r="D26" s="43">
        <v>6.2</v>
      </c>
      <c r="E26" s="70" t="s">
        <v>324</v>
      </c>
      <c r="F26" s="70" t="s">
        <v>68</v>
      </c>
      <c r="G26" s="160" t="s">
        <v>127</v>
      </c>
      <c r="H26" s="71"/>
      <c r="I26" s="163" t="s">
        <v>128</v>
      </c>
      <c r="J26" s="115"/>
      <c r="K26" s="41"/>
      <c r="M26" s="5" t="e">
        <f>VLOOKUP(J26,'START HERE'!$E$21:$F$23,2,FALSE)</f>
        <v>#N/A</v>
      </c>
      <c r="N26" s="5">
        <v>3</v>
      </c>
    </row>
    <row r="27" spans="1:14" ht="96" x14ac:dyDescent="0.3">
      <c r="A27" s="2"/>
      <c r="B27" s="171"/>
      <c r="C27" s="43" t="s">
        <v>17</v>
      </c>
      <c r="D27" s="43">
        <v>6.3</v>
      </c>
      <c r="E27" s="70" t="s">
        <v>325</v>
      </c>
      <c r="F27" s="70" t="s">
        <v>69</v>
      </c>
      <c r="G27" s="160" t="s">
        <v>129</v>
      </c>
      <c r="H27" s="166" t="s">
        <v>130</v>
      </c>
      <c r="I27" s="163" t="s">
        <v>131</v>
      </c>
      <c r="J27" s="116"/>
      <c r="K27" s="41"/>
      <c r="M27" s="5" t="e">
        <f>VLOOKUP(J27,'START HERE'!$E$21:$F$23,2,FALSE)</f>
        <v>#N/A</v>
      </c>
      <c r="N27" s="5">
        <v>3</v>
      </c>
    </row>
    <row r="28" spans="1:14" ht="108" x14ac:dyDescent="0.3">
      <c r="A28" s="2"/>
      <c r="B28" s="171" t="s">
        <v>40</v>
      </c>
      <c r="C28" s="43" t="s">
        <v>18</v>
      </c>
      <c r="D28" s="43">
        <v>7.1</v>
      </c>
      <c r="E28" s="70" t="s">
        <v>237</v>
      </c>
      <c r="F28" s="70" t="s">
        <v>284</v>
      </c>
      <c r="G28" s="160" t="s">
        <v>132</v>
      </c>
      <c r="H28" s="71"/>
      <c r="I28" s="163" t="s">
        <v>133</v>
      </c>
      <c r="J28" s="115"/>
      <c r="K28" s="41"/>
      <c r="M28" s="5" t="e">
        <f>VLOOKUP(J28,'START HERE'!$E$21:$F$23,2,FALSE)</f>
        <v>#N/A</v>
      </c>
      <c r="N28" s="5">
        <v>3</v>
      </c>
    </row>
    <row r="29" spans="1:14" ht="84" x14ac:dyDescent="0.3">
      <c r="A29" s="2"/>
      <c r="B29" s="171"/>
      <c r="C29" s="43" t="s">
        <v>18</v>
      </c>
      <c r="D29" s="43">
        <v>7.2</v>
      </c>
      <c r="E29" s="70" t="s">
        <v>239</v>
      </c>
      <c r="F29" s="70" t="s">
        <v>344</v>
      </c>
      <c r="G29" s="160" t="s">
        <v>134</v>
      </c>
      <c r="H29" s="71"/>
      <c r="I29" s="163" t="s">
        <v>135</v>
      </c>
      <c r="J29" s="115"/>
      <c r="K29" s="41"/>
      <c r="M29" s="5" t="e">
        <f>VLOOKUP(J29,'START HERE'!$E$21:$F$23,2,FALSE)</f>
        <v>#N/A</v>
      </c>
      <c r="N29" s="5">
        <v>3</v>
      </c>
    </row>
    <row r="30" spans="1:14" ht="144" x14ac:dyDescent="0.3">
      <c r="A30" s="2"/>
      <c r="B30" s="171"/>
      <c r="C30" s="43" t="s">
        <v>18</v>
      </c>
      <c r="D30" s="43">
        <v>7.3</v>
      </c>
      <c r="E30" s="70" t="s">
        <v>241</v>
      </c>
      <c r="F30" s="70" t="s">
        <v>70</v>
      </c>
      <c r="G30" s="160" t="s">
        <v>138</v>
      </c>
      <c r="H30" s="166" t="s">
        <v>137</v>
      </c>
      <c r="I30" s="163" t="s">
        <v>136</v>
      </c>
      <c r="J30" s="116"/>
      <c r="K30" s="41"/>
      <c r="M30" s="5" t="e">
        <f>VLOOKUP(J30,'START HERE'!$E$21:$F$23,2,FALSE)</f>
        <v>#N/A</v>
      </c>
      <c r="N30" s="5">
        <v>3</v>
      </c>
    </row>
    <row r="31" spans="1:14" ht="96" x14ac:dyDescent="0.3">
      <c r="A31" s="2"/>
      <c r="B31" s="171"/>
      <c r="C31" s="43" t="s">
        <v>18</v>
      </c>
      <c r="D31" s="43">
        <v>7.4</v>
      </c>
      <c r="E31" s="70" t="s">
        <v>242</v>
      </c>
      <c r="F31" s="70" t="s">
        <v>43</v>
      </c>
      <c r="G31" s="160" t="s">
        <v>349</v>
      </c>
      <c r="H31" s="166" t="s">
        <v>350</v>
      </c>
      <c r="I31" s="163" t="s">
        <v>139</v>
      </c>
      <c r="J31" s="116"/>
      <c r="K31" s="41"/>
      <c r="M31" s="5" t="e">
        <f>VLOOKUP(J31,'START HERE'!$E$21:$F$23,2,FALSE)</f>
        <v>#N/A</v>
      </c>
      <c r="N31" s="5">
        <v>3</v>
      </c>
    </row>
    <row r="32" spans="1:14" ht="192" x14ac:dyDescent="0.3">
      <c r="A32" s="2"/>
      <c r="B32" s="171" t="s">
        <v>41</v>
      </c>
      <c r="C32" s="43" t="s">
        <v>20</v>
      </c>
      <c r="D32" s="43">
        <v>8.1</v>
      </c>
      <c r="E32" s="70" t="s">
        <v>326</v>
      </c>
      <c r="F32" s="70" t="s">
        <v>285</v>
      </c>
      <c r="G32" s="160" t="s">
        <v>141</v>
      </c>
      <c r="H32" s="71"/>
      <c r="I32" s="163" t="s">
        <v>140</v>
      </c>
      <c r="J32" s="115"/>
      <c r="K32" s="71"/>
      <c r="M32" s="5" t="e">
        <f>VLOOKUP(J32,'START HERE'!$E$21:$F$23,2,FALSE)</f>
        <v>#N/A</v>
      </c>
      <c r="N32" s="5">
        <v>3</v>
      </c>
    </row>
    <row r="33" spans="1:16" ht="132" x14ac:dyDescent="0.3">
      <c r="A33" s="2"/>
      <c r="B33" s="171"/>
      <c r="C33" s="43" t="s">
        <v>20</v>
      </c>
      <c r="D33" s="43">
        <v>8.1999999999999993</v>
      </c>
      <c r="E33" s="70" t="s">
        <v>327</v>
      </c>
      <c r="F33" s="70" t="s">
        <v>71</v>
      </c>
      <c r="G33" s="160" t="s">
        <v>142</v>
      </c>
      <c r="H33" s="166" t="s">
        <v>143</v>
      </c>
      <c r="I33" s="163" t="s">
        <v>144</v>
      </c>
      <c r="J33" s="116"/>
      <c r="K33" s="41"/>
      <c r="M33" s="5" t="e">
        <f>VLOOKUP(J33,'START HERE'!$E$21:$F$23,2,FALSE)</f>
        <v>#N/A</v>
      </c>
      <c r="N33" s="5">
        <v>3</v>
      </c>
    </row>
    <row r="34" spans="1:16" ht="120" x14ac:dyDescent="0.3">
      <c r="A34" s="2"/>
      <c r="B34" s="171" t="s">
        <v>44</v>
      </c>
      <c r="C34" s="43" t="s">
        <v>19</v>
      </c>
      <c r="D34" s="43">
        <v>9.1</v>
      </c>
      <c r="E34" s="70" t="s">
        <v>328</v>
      </c>
      <c r="F34" s="70" t="s">
        <v>72</v>
      </c>
      <c r="G34" s="160" t="s">
        <v>345</v>
      </c>
      <c r="H34" s="166" t="s">
        <v>346</v>
      </c>
      <c r="I34" s="163" t="s">
        <v>347</v>
      </c>
      <c r="J34" s="116"/>
      <c r="K34" s="71"/>
      <c r="M34" s="5" t="e">
        <f>VLOOKUP(J34,'START HERE'!$E$21:$F$23,2,FALSE)</f>
        <v>#N/A</v>
      </c>
      <c r="N34" s="5">
        <v>3</v>
      </c>
    </row>
    <row r="35" spans="1:16" ht="108" x14ac:dyDescent="0.3">
      <c r="A35" s="2"/>
      <c r="B35" s="171"/>
      <c r="C35" s="43" t="s">
        <v>19</v>
      </c>
      <c r="D35" s="43">
        <v>9.1999999999999993</v>
      </c>
      <c r="E35" s="70" t="s">
        <v>329</v>
      </c>
      <c r="F35" s="70" t="s">
        <v>286</v>
      </c>
      <c r="G35" s="160" t="s">
        <v>145</v>
      </c>
      <c r="H35" s="71"/>
      <c r="I35" s="163" t="s">
        <v>146</v>
      </c>
      <c r="J35" s="115"/>
      <c r="K35" s="41"/>
      <c r="M35" s="5" t="e">
        <f>VLOOKUP(J35,'START HERE'!$E$21:$F$23,2,FALSE)</f>
        <v>#N/A</v>
      </c>
      <c r="N35" s="5">
        <v>3</v>
      </c>
    </row>
    <row r="36" spans="1:16" ht="72" x14ac:dyDescent="0.3">
      <c r="A36" s="2"/>
      <c r="B36" s="171"/>
      <c r="C36" s="43" t="s">
        <v>19</v>
      </c>
      <c r="D36" s="43">
        <v>9.3000000000000007</v>
      </c>
      <c r="E36" s="70" t="s">
        <v>47</v>
      </c>
      <c r="F36" s="70" t="s">
        <v>73</v>
      </c>
      <c r="G36" s="160" t="s">
        <v>149</v>
      </c>
      <c r="H36" s="166" t="s">
        <v>148</v>
      </c>
      <c r="I36" s="163" t="s">
        <v>147</v>
      </c>
      <c r="J36" s="116"/>
      <c r="K36" s="41"/>
      <c r="M36" s="5" t="e">
        <f>VLOOKUP(J36,'START HERE'!$E$21:$F$23,2,FALSE)</f>
        <v>#N/A</v>
      </c>
      <c r="N36" s="5">
        <v>3</v>
      </c>
    </row>
    <row r="37" spans="1:16" x14ac:dyDescent="0.3">
      <c r="A37" s="2"/>
      <c r="B37" s="5"/>
      <c r="C37" s="5"/>
      <c r="D37" s="5"/>
      <c r="F37" s="5"/>
      <c r="G37" s="5"/>
      <c r="H37" s="5"/>
      <c r="I37" s="5"/>
      <c r="J37" s="5"/>
      <c r="K37" s="5"/>
    </row>
    <row r="38" spans="1:16" x14ac:dyDescent="0.3">
      <c r="A38" s="2"/>
      <c r="B38" s="36"/>
      <c r="C38" s="36"/>
      <c r="D38" s="4"/>
      <c r="E38" s="13"/>
      <c r="F38" s="23"/>
    </row>
    <row r="39" spans="1:16" s="8" customFormat="1" x14ac:dyDescent="0.3">
      <c r="A39" s="24"/>
      <c r="B39" s="24"/>
      <c r="C39" s="24"/>
      <c r="D39" s="34"/>
      <c r="E39" s="24"/>
      <c r="F39" s="24"/>
    </row>
    <row r="40" spans="1:16" x14ac:dyDescent="0.3">
      <c r="A40" s="24"/>
      <c r="B40" s="24"/>
      <c r="C40" s="24"/>
      <c r="D40" s="34"/>
      <c r="E40" s="24"/>
      <c r="F40" s="24"/>
    </row>
    <row r="41" spans="1:16" x14ac:dyDescent="0.3">
      <c r="A41" s="24"/>
      <c r="B41" s="24"/>
      <c r="C41" s="24"/>
      <c r="D41" s="34"/>
      <c r="E41" s="24"/>
      <c r="F41" s="24"/>
    </row>
    <row r="42" spans="1:16" s="21" customFormat="1" x14ac:dyDescent="0.3">
      <c r="A42" s="24"/>
      <c r="B42" s="24"/>
      <c r="C42" s="24"/>
      <c r="D42" s="34"/>
      <c r="E42" s="24"/>
      <c r="F42" s="24"/>
      <c r="L42" s="5"/>
      <c r="M42" s="5"/>
      <c r="N42" s="5"/>
      <c r="O42" s="5"/>
      <c r="P42" s="5"/>
    </row>
    <row r="43" spans="1:16" s="21" customFormat="1" x14ac:dyDescent="0.3">
      <c r="A43" s="24"/>
      <c r="B43" s="24"/>
      <c r="C43" s="24"/>
      <c r="D43" s="34"/>
      <c r="E43" s="24"/>
      <c r="F43" s="24"/>
      <c r="L43" s="5"/>
      <c r="M43" s="5"/>
      <c r="N43" s="5"/>
      <c r="O43" s="5"/>
      <c r="P43" s="5"/>
    </row>
    <row r="44" spans="1:16" x14ac:dyDescent="0.3">
      <c r="A44" s="24"/>
      <c r="B44" s="24"/>
      <c r="C44" s="24"/>
      <c r="D44" s="34"/>
      <c r="E44" s="24"/>
      <c r="F44" s="24"/>
    </row>
    <row r="46" spans="1:16" x14ac:dyDescent="0.3">
      <c r="B46" s="24"/>
      <c r="C46" s="24"/>
      <c r="D46" s="24"/>
    </row>
    <row r="47" spans="1:16" x14ac:dyDescent="0.3">
      <c r="B47" s="24"/>
      <c r="C47" s="24"/>
      <c r="D47" s="24"/>
    </row>
    <row r="48" spans="1:16" x14ac:dyDescent="0.3">
      <c r="B48" s="24"/>
      <c r="C48" s="24"/>
      <c r="D48" s="24"/>
    </row>
    <row r="49" spans="2:4" x14ac:dyDescent="0.3">
      <c r="B49" s="24"/>
      <c r="C49" s="24"/>
      <c r="D49" s="24"/>
    </row>
    <row r="50" spans="2:4" x14ac:dyDescent="0.3">
      <c r="B50" s="24"/>
      <c r="C50" s="24"/>
      <c r="D50" s="24"/>
    </row>
    <row r="51" spans="2:4" x14ac:dyDescent="0.3">
      <c r="B51" s="24"/>
      <c r="C51" s="24"/>
      <c r="D51" s="24"/>
    </row>
    <row r="52" spans="2:4" x14ac:dyDescent="0.3">
      <c r="B52" s="24"/>
      <c r="C52" s="24"/>
      <c r="D52" s="24"/>
    </row>
    <row r="53" spans="2:4" x14ac:dyDescent="0.3">
      <c r="B53" s="24"/>
      <c r="C53" s="24"/>
      <c r="D53" s="24"/>
    </row>
    <row r="54" spans="2:4" x14ac:dyDescent="0.3">
      <c r="B54" s="24"/>
      <c r="C54" s="24"/>
      <c r="D54" s="24"/>
    </row>
    <row r="55" spans="2:4" x14ac:dyDescent="0.3">
      <c r="B55" s="24"/>
      <c r="C55" s="24"/>
      <c r="D55" s="24"/>
    </row>
    <row r="56" spans="2:4" x14ac:dyDescent="0.3">
      <c r="B56" s="24"/>
      <c r="C56" s="24"/>
      <c r="D56" s="24"/>
    </row>
  </sheetData>
  <sheetProtection algorithmName="SHA-512" hashValue="1UyOp9aXbOTg7+g1gtkbHnJZkgQJ2xK8xr0wmRq8YJUDEseQEgpuew1VfN3KLca7Z7FtEDwfKFqfz9HMjwmL4w==" saltValue="74VjQU9WCa1AONWZXqFZZw==" spinCount="100000" sheet="1" objects="1" scenarios="1"/>
  <mergeCells count="9">
    <mergeCell ref="B32:B33"/>
    <mergeCell ref="B34:B36"/>
    <mergeCell ref="G3:I3"/>
    <mergeCell ref="B5:B10"/>
    <mergeCell ref="B11:B18"/>
    <mergeCell ref="B19:B22"/>
    <mergeCell ref="B23:B24"/>
    <mergeCell ref="B25:B27"/>
    <mergeCell ref="B28:B31"/>
  </mergeCells>
  <pageMargins left="0.7" right="0.7" top="0.75" bottom="0.75" header="0.3" footer="0.3"/>
  <pageSetup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Check Box 2">
              <controlPr locked="0" defaultSize="0" autoFill="0" autoLine="0" autoPict="0">
                <anchor moveWithCells="1">
                  <from>
                    <xdr:col>10</xdr:col>
                    <xdr:colOff>304800</xdr:colOff>
                    <xdr:row>12</xdr:row>
                    <xdr:rowOff>175260</xdr:rowOff>
                  </from>
                  <to>
                    <xdr:col>10</xdr:col>
                    <xdr:colOff>1143000</xdr:colOff>
                    <xdr:row>13</xdr:row>
                    <xdr:rowOff>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10</xdr:col>
                    <xdr:colOff>304800</xdr:colOff>
                    <xdr:row>10</xdr:row>
                    <xdr:rowOff>441960</xdr:rowOff>
                  </from>
                  <to>
                    <xdr:col>10</xdr:col>
                    <xdr:colOff>1158240</xdr:colOff>
                    <xdr:row>10</xdr:row>
                    <xdr:rowOff>1310640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10</xdr:col>
                    <xdr:colOff>243840</xdr:colOff>
                    <xdr:row>11</xdr:row>
                    <xdr:rowOff>594360</xdr:rowOff>
                  </from>
                  <to>
                    <xdr:col>10</xdr:col>
                    <xdr:colOff>1089660</xdr:colOff>
                    <xdr:row>11</xdr:row>
                    <xdr:rowOff>1463040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10</xdr:col>
                    <xdr:colOff>251460</xdr:colOff>
                    <xdr:row>7</xdr:row>
                    <xdr:rowOff>556260</xdr:rowOff>
                  </from>
                  <to>
                    <xdr:col>10</xdr:col>
                    <xdr:colOff>1089660</xdr:colOff>
                    <xdr:row>7</xdr:row>
                    <xdr:rowOff>1409700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10</xdr:col>
                    <xdr:colOff>304800</xdr:colOff>
                    <xdr:row>13</xdr:row>
                    <xdr:rowOff>952500</xdr:rowOff>
                  </from>
                  <to>
                    <xdr:col>10</xdr:col>
                    <xdr:colOff>1158240</xdr:colOff>
                    <xdr:row>13</xdr:row>
                    <xdr:rowOff>1813560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10</xdr:col>
                    <xdr:colOff>281940</xdr:colOff>
                    <xdr:row>9</xdr:row>
                    <xdr:rowOff>152400</xdr:rowOff>
                  </from>
                  <to>
                    <xdr:col>10</xdr:col>
                    <xdr:colOff>1120140</xdr:colOff>
                    <xdr:row>9</xdr:row>
                    <xdr:rowOff>822960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10</xdr:col>
                    <xdr:colOff>289560</xdr:colOff>
                    <xdr:row>14</xdr:row>
                    <xdr:rowOff>365760</xdr:rowOff>
                  </from>
                  <to>
                    <xdr:col>10</xdr:col>
                    <xdr:colOff>1143000</xdr:colOff>
                    <xdr:row>15</xdr:row>
                    <xdr:rowOff>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10</xdr:col>
                    <xdr:colOff>289560</xdr:colOff>
                    <xdr:row>15</xdr:row>
                    <xdr:rowOff>708660</xdr:rowOff>
                  </from>
                  <to>
                    <xdr:col>10</xdr:col>
                    <xdr:colOff>1143000</xdr:colOff>
                    <xdr:row>15</xdr:row>
                    <xdr:rowOff>1577340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10</xdr:col>
                    <xdr:colOff>289560</xdr:colOff>
                    <xdr:row>16</xdr:row>
                    <xdr:rowOff>815340</xdr:rowOff>
                  </from>
                  <to>
                    <xdr:col>10</xdr:col>
                    <xdr:colOff>1143000</xdr:colOff>
                    <xdr:row>16</xdr:row>
                    <xdr:rowOff>1661160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10</xdr:col>
                    <xdr:colOff>281940</xdr:colOff>
                    <xdr:row>17</xdr:row>
                    <xdr:rowOff>205740</xdr:rowOff>
                  </from>
                  <to>
                    <xdr:col>10</xdr:col>
                    <xdr:colOff>1127760</xdr:colOff>
                    <xdr:row>18</xdr:row>
                    <xdr:rowOff>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10</xdr:col>
                    <xdr:colOff>281940</xdr:colOff>
                    <xdr:row>19</xdr:row>
                    <xdr:rowOff>342900</xdr:rowOff>
                  </from>
                  <to>
                    <xdr:col>10</xdr:col>
                    <xdr:colOff>1127760</xdr:colOff>
                    <xdr:row>20</xdr:row>
                    <xdr:rowOff>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10</xdr:col>
                    <xdr:colOff>289560</xdr:colOff>
                    <xdr:row>20</xdr:row>
                    <xdr:rowOff>861060</xdr:rowOff>
                  </from>
                  <to>
                    <xdr:col>10</xdr:col>
                    <xdr:colOff>1143000</xdr:colOff>
                    <xdr:row>20</xdr:row>
                    <xdr:rowOff>1729740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10</xdr:col>
                    <xdr:colOff>289560</xdr:colOff>
                    <xdr:row>22</xdr:row>
                    <xdr:rowOff>114300</xdr:rowOff>
                  </from>
                  <to>
                    <xdr:col>10</xdr:col>
                    <xdr:colOff>1143000</xdr:colOff>
                    <xdr:row>22</xdr:row>
                    <xdr:rowOff>975360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10</xdr:col>
                    <xdr:colOff>251460</xdr:colOff>
                    <xdr:row>24</xdr:row>
                    <xdr:rowOff>533400</xdr:rowOff>
                  </from>
                  <to>
                    <xdr:col>10</xdr:col>
                    <xdr:colOff>1104900</xdr:colOff>
                    <xdr:row>24</xdr:row>
                    <xdr:rowOff>1394460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10</xdr:col>
                    <xdr:colOff>289560</xdr:colOff>
                    <xdr:row>25</xdr:row>
                    <xdr:rowOff>403860</xdr:rowOff>
                  </from>
                  <to>
                    <xdr:col>10</xdr:col>
                    <xdr:colOff>1143000</xdr:colOff>
                    <xdr:row>25</xdr:row>
                    <xdr:rowOff>1257300</xdr:rowOff>
                  </to>
                </anchor>
              </controlPr>
            </control>
          </mc:Choice>
        </mc:AlternateContent>
        <mc:AlternateContent xmlns:mc="http://schemas.openxmlformats.org/markup-compatibility/2006">
          <mc:Choice Requires="x14">
            <control shapeId="2065" r:id="rId20" name="Check Box 17">
              <controlPr locked="0" defaultSize="0" autoFill="0" autoLine="0" autoPict="0">
                <anchor moveWithCells="1">
                  <from>
                    <xdr:col>10</xdr:col>
                    <xdr:colOff>304800</xdr:colOff>
                    <xdr:row>26</xdr:row>
                    <xdr:rowOff>213360</xdr:rowOff>
                  </from>
                  <to>
                    <xdr:col>10</xdr:col>
                    <xdr:colOff>1158240</xdr:colOff>
                    <xdr:row>26</xdr:row>
                    <xdr:rowOff>1082040</xdr:rowOff>
                  </to>
                </anchor>
              </controlPr>
            </control>
          </mc:Choice>
        </mc:AlternateContent>
        <mc:AlternateContent xmlns:mc="http://schemas.openxmlformats.org/markup-compatibility/2006">
          <mc:Choice Requires="x14">
            <control shapeId="2066" r:id="rId21" name="Check Box 18">
              <controlPr locked="0" defaultSize="0" autoFill="0" autoLine="0" autoPict="0">
                <anchor moveWithCells="1">
                  <from>
                    <xdr:col>10</xdr:col>
                    <xdr:colOff>320040</xdr:colOff>
                    <xdr:row>27</xdr:row>
                    <xdr:rowOff>556260</xdr:rowOff>
                  </from>
                  <to>
                    <xdr:col>10</xdr:col>
                    <xdr:colOff>1165860</xdr:colOff>
                    <xdr:row>27</xdr:row>
                    <xdr:rowOff>1409700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moveWithCells="1">
                  <from>
                    <xdr:col>10</xdr:col>
                    <xdr:colOff>304800</xdr:colOff>
                    <xdr:row>28</xdr:row>
                    <xdr:rowOff>60960</xdr:rowOff>
                  </from>
                  <to>
                    <xdr:col>10</xdr:col>
                    <xdr:colOff>1158240</xdr:colOff>
                    <xdr:row>28</xdr:row>
                    <xdr:rowOff>929640</xdr:rowOff>
                  </to>
                </anchor>
              </controlPr>
            </control>
          </mc:Choice>
        </mc:AlternateContent>
        <mc:AlternateContent xmlns:mc="http://schemas.openxmlformats.org/markup-compatibility/2006">
          <mc:Choice Requires="x14">
            <control shapeId="2068" r:id="rId23" name="Check Box 20">
              <controlPr locked="0" defaultSize="0" autoFill="0" autoLine="0" autoPict="0">
                <anchor moveWithCells="1">
                  <from>
                    <xdr:col>10</xdr:col>
                    <xdr:colOff>289560</xdr:colOff>
                    <xdr:row>29</xdr:row>
                    <xdr:rowOff>701040</xdr:rowOff>
                  </from>
                  <to>
                    <xdr:col>10</xdr:col>
                    <xdr:colOff>1143000</xdr:colOff>
                    <xdr:row>29</xdr:row>
                    <xdr:rowOff>1546860</xdr:rowOff>
                  </to>
                </anchor>
              </controlPr>
            </control>
          </mc:Choice>
        </mc:AlternateContent>
        <mc:AlternateContent xmlns:mc="http://schemas.openxmlformats.org/markup-compatibility/2006">
          <mc:Choice Requires="x14">
            <control shapeId="2069" r:id="rId24" name="Check Box 21">
              <controlPr locked="0" defaultSize="0" autoFill="0" autoLine="0" autoPict="0">
                <anchor moveWithCells="1">
                  <from>
                    <xdr:col>10</xdr:col>
                    <xdr:colOff>327660</xdr:colOff>
                    <xdr:row>30</xdr:row>
                    <xdr:rowOff>304800</xdr:rowOff>
                  </from>
                  <to>
                    <xdr:col>10</xdr:col>
                    <xdr:colOff>1165860</xdr:colOff>
                    <xdr:row>30</xdr:row>
                    <xdr:rowOff>1165860</xdr:rowOff>
                  </to>
                </anchor>
              </controlPr>
            </control>
          </mc:Choice>
        </mc:AlternateContent>
        <mc:AlternateContent xmlns:mc="http://schemas.openxmlformats.org/markup-compatibility/2006">
          <mc:Choice Requires="x14">
            <control shapeId="2070" r:id="rId25" name="Check Box 22">
              <controlPr locked="0" defaultSize="0" autoFill="0" autoLine="0" autoPict="0">
                <anchor moveWithCells="1">
                  <from>
                    <xdr:col>10</xdr:col>
                    <xdr:colOff>304800</xdr:colOff>
                    <xdr:row>32</xdr:row>
                    <xdr:rowOff>594360</xdr:rowOff>
                  </from>
                  <to>
                    <xdr:col>10</xdr:col>
                    <xdr:colOff>1158240</xdr:colOff>
                    <xdr:row>32</xdr:row>
                    <xdr:rowOff>1447800</xdr:rowOff>
                  </to>
                </anchor>
              </controlPr>
            </control>
          </mc:Choice>
        </mc:AlternateContent>
        <mc:AlternateContent xmlns:mc="http://schemas.openxmlformats.org/markup-compatibility/2006">
          <mc:Choice Requires="x14">
            <control shapeId="2071" r:id="rId26" name="Check Box 23">
              <controlPr locked="0" defaultSize="0" autoFill="0" autoLine="0" autoPict="0">
                <anchor moveWithCells="1">
                  <from>
                    <xdr:col>10</xdr:col>
                    <xdr:colOff>320040</xdr:colOff>
                    <xdr:row>34</xdr:row>
                    <xdr:rowOff>480060</xdr:rowOff>
                  </from>
                  <to>
                    <xdr:col>10</xdr:col>
                    <xdr:colOff>1165860</xdr:colOff>
                    <xdr:row>34</xdr:row>
                    <xdr:rowOff>1333500</xdr:rowOff>
                  </to>
                </anchor>
              </controlPr>
            </control>
          </mc:Choice>
        </mc:AlternateContent>
        <mc:AlternateContent xmlns:mc="http://schemas.openxmlformats.org/markup-compatibility/2006">
          <mc:Choice Requires="x14">
            <control shapeId="2072" r:id="rId27" name="Check Box 24">
              <controlPr locked="0" defaultSize="0" autoFill="0" autoLine="0" autoPict="0">
                <anchor moveWithCells="1">
                  <from>
                    <xdr:col>10</xdr:col>
                    <xdr:colOff>304800</xdr:colOff>
                    <xdr:row>35</xdr:row>
                    <xdr:rowOff>99060</xdr:rowOff>
                  </from>
                  <to>
                    <xdr:col>10</xdr:col>
                    <xdr:colOff>1158240</xdr:colOff>
                    <xdr:row>35</xdr:row>
                    <xdr:rowOff>967740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5" operator="containsText" id="{20DA047A-1577-4651-9B31-A28DE1739102}">
            <xm:f>NOT(ISERROR(SEARCH('START HERE'!$E$23,J5)))</xm:f>
            <xm:f>'START HERE'!$E$23</xm:f>
            <x14:dxf>
              <fill>
                <patternFill>
                  <bgColor rgb="FFFF0000"/>
                </patternFill>
              </fill>
            </x14:dxf>
          </x14:cfRule>
          <x14:cfRule type="containsText" priority="76" operator="containsText" id="{CD29BA1C-AFFF-4E6E-A223-28BA32A18A1C}">
            <xm:f>NOT(ISERROR(SEARCH('START HERE'!$E$22,J5)))</xm:f>
            <xm:f>'START HERE'!$E$22</xm:f>
            <x14:dxf>
              <fill>
                <patternFill>
                  <bgColor rgb="FFFFFF00"/>
                </patternFill>
              </fill>
            </x14:dxf>
          </x14:cfRule>
          <x14:cfRule type="containsText" priority="77" operator="containsText" id="{821D232B-1389-46C2-918B-A55AA690F26E}">
            <xm:f>NOT(ISERROR(SEARCH('START HERE'!$E$21,J5)))</xm:f>
            <xm:f>'START HERE'!$E$21</xm:f>
            <x14:dxf>
              <font>
                <color auto="1"/>
              </font>
              <fill>
                <patternFill>
                  <bgColor rgb="FF00B050"/>
                </patternFill>
              </fill>
            </x14:dxf>
          </x14:cfRule>
          <x14:cfRule type="colorScale" priority="78" id="{08F02BE1-0D21-49F9-A01B-1DBDD066A68F}">
            <x14:colorScale>
              <x14:cfvo type="num">
                <xm:f>'START HERE'!$E$23</xm:f>
              </x14:cfvo>
              <x14:cfvo type="percentile">
                <xm:f>50</xm:f>
              </x14:cfvo>
              <x14:cfvo type="max"/>
              <x14:color rgb="FFF8696B"/>
              <x14:color rgb="FFFFEB84"/>
              <x14:color rgb="FF63BE7B"/>
            </x14:colorScale>
          </x14:cfRule>
          <xm:sqref>J5</xm:sqref>
        </x14:conditionalFormatting>
        <x14:conditionalFormatting xmlns:xm="http://schemas.microsoft.com/office/excel/2006/main">
          <x14:cfRule type="containsText" priority="83" operator="containsText" id="{3AB88033-F0B0-412A-82FE-CAEF8A5D86AE}">
            <xm:f>NOT(ISERROR(SEARCH('START HERE'!$E$23,J9)))</xm:f>
            <xm:f>'START HERE'!$E$23</xm:f>
            <x14:dxf>
              <fill>
                <patternFill>
                  <bgColor rgb="FFFF0000"/>
                </patternFill>
              </fill>
            </x14:dxf>
          </x14:cfRule>
          <x14:cfRule type="containsText" priority="84" operator="containsText" id="{DF4B7610-F2EF-433D-BD8A-242027F4E9AC}">
            <xm:f>NOT(ISERROR(SEARCH('START HERE'!$E$22,J9)))</xm:f>
            <xm:f>'START HERE'!$E$22</xm:f>
            <x14:dxf>
              <fill>
                <patternFill>
                  <bgColor rgb="FFFFFF00"/>
                </patternFill>
              </fill>
            </x14:dxf>
          </x14:cfRule>
          <x14:cfRule type="containsText" priority="85" operator="containsText" id="{8E994BCE-5485-44CD-8D3A-844FD866E982}">
            <xm:f>NOT(ISERROR(SEARCH('START HERE'!$E$21,J9)))</xm:f>
            <xm:f>'START HERE'!$E$21</xm:f>
            <x14:dxf>
              <font>
                <color auto="1"/>
              </font>
              <fill>
                <patternFill>
                  <bgColor rgb="FF00B050"/>
                </patternFill>
              </fill>
            </x14:dxf>
          </x14:cfRule>
          <x14:cfRule type="colorScale" priority="86" id="{B5762034-A2C5-4351-BA63-98BF64326691}">
            <x14:colorScale>
              <x14:cfvo type="num">
                <xm:f>'START HERE'!$E$23</xm:f>
              </x14:cfvo>
              <x14:cfvo type="percentile">
                <xm:f>50</xm:f>
              </x14:cfvo>
              <x14:cfvo type="max"/>
              <x14:color rgb="FFF8696B"/>
              <x14:color rgb="FFFFEB84"/>
              <x14:color rgb="FF63BE7B"/>
            </x14:colorScale>
          </x14:cfRule>
          <xm:sqref>J9</xm:sqref>
        </x14:conditionalFormatting>
        <x14:conditionalFormatting xmlns:xm="http://schemas.microsoft.com/office/excel/2006/main">
          <x14:cfRule type="containsText" priority="87" operator="containsText" id="{3EEE6FE8-5A9D-47E9-A514-173925C3314B}">
            <xm:f>NOT(ISERROR(SEARCH('START HERE'!$E$23,J24)))</xm:f>
            <xm:f>'START HERE'!$E$23</xm:f>
            <x14:dxf>
              <fill>
                <patternFill>
                  <bgColor rgb="FFFF0000"/>
                </patternFill>
              </fill>
            </x14:dxf>
          </x14:cfRule>
          <x14:cfRule type="containsText" priority="88" operator="containsText" id="{71592860-CCA0-4383-A805-891ED0C1250B}">
            <xm:f>NOT(ISERROR(SEARCH('START HERE'!$E$22,J24)))</xm:f>
            <xm:f>'START HERE'!$E$22</xm:f>
            <x14:dxf>
              <fill>
                <patternFill>
                  <bgColor rgb="FFFFFF00"/>
                </patternFill>
              </fill>
            </x14:dxf>
          </x14:cfRule>
          <x14:cfRule type="containsText" priority="89" operator="containsText" id="{A4B84DF0-2519-4FA2-B203-EB0C811E868B}">
            <xm:f>NOT(ISERROR(SEARCH('START HERE'!$E$21,J24)))</xm:f>
            <xm:f>'START HERE'!$E$21</xm:f>
            <x14:dxf>
              <font>
                <color auto="1"/>
              </font>
              <fill>
                <patternFill>
                  <bgColor rgb="FF00B050"/>
                </patternFill>
              </fill>
            </x14:dxf>
          </x14:cfRule>
          <x14:cfRule type="colorScale" priority="90" id="{1954B2CF-2BEF-440D-A25D-7953C7018CD3}">
            <x14:colorScale>
              <x14:cfvo type="num">
                <xm:f>'START HERE'!$E$23</xm:f>
              </x14:cfvo>
              <x14:cfvo type="percentile">
                <xm:f>50</xm:f>
              </x14:cfvo>
              <x14:cfvo type="max"/>
              <x14:color rgb="FFF8696B"/>
              <x14:color rgb="FFFFEB84"/>
              <x14:color rgb="FF63BE7B"/>
            </x14:colorScale>
          </x14:cfRule>
          <xm:sqref>J24</xm:sqref>
        </x14:conditionalFormatting>
        <x14:conditionalFormatting xmlns:xm="http://schemas.microsoft.com/office/excel/2006/main">
          <x14:cfRule type="containsText" priority="91" operator="containsText" id="{4C89AA9D-0156-4911-885E-6193D214316C}">
            <xm:f>NOT(ISERROR(SEARCH('START HERE'!$E$23,J25)))</xm:f>
            <xm:f>'START HERE'!$E$23</xm:f>
            <x14:dxf>
              <fill>
                <patternFill>
                  <bgColor rgb="FFFF0000"/>
                </patternFill>
              </fill>
            </x14:dxf>
          </x14:cfRule>
          <x14:cfRule type="containsText" priority="92" operator="containsText" id="{51F34C4D-3D5F-43C4-A8C1-F6B0C49143A5}">
            <xm:f>NOT(ISERROR(SEARCH('START HERE'!$E$22,J25)))</xm:f>
            <xm:f>'START HERE'!$E$22</xm:f>
            <x14:dxf>
              <fill>
                <patternFill>
                  <bgColor rgb="FFFFFF00"/>
                </patternFill>
              </fill>
            </x14:dxf>
          </x14:cfRule>
          <x14:cfRule type="containsText" priority="93" operator="containsText" id="{198A2958-4231-4A0B-B77B-C2420A63E0AD}">
            <xm:f>NOT(ISERROR(SEARCH('START HERE'!$E$21,J25)))</xm:f>
            <xm:f>'START HERE'!$E$21</xm:f>
            <x14:dxf>
              <font>
                <color auto="1"/>
              </font>
              <fill>
                <patternFill>
                  <bgColor rgb="FF00B050"/>
                </patternFill>
              </fill>
            </x14:dxf>
          </x14:cfRule>
          <x14:cfRule type="colorScale" priority="94" id="{8F594E97-EDF6-4832-A083-E0AFBC828A3E}">
            <x14:colorScale>
              <x14:cfvo type="num">
                <xm:f>'START HERE'!$E$23</xm:f>
              </x14:cfvo>
              <x14:cfvo type="percentile">
                <xm:f>50</xm:f>
              </x14:cfvo>
              <x14:cfvo type="max"/>
              <x14:color rgb="FFF8696B"/>
              <x14:color rgb="FFFFEB84"/>
              <x14:color rgb="FF63BE7B"/>
            </x14:colorScale>
          </x14:cfRule>
          <xm:sqref>J25</xm:sqref>
        </x14:conditionalFormatting>
        <x14:conditionalFormatting xmlns:xm="http://schemas.microsoft.com/office/excel/2006/main">
          <x14:cfRule type="containsText" priority="95" operator="containsText" id="{22BF8D65-28BE-403C-BA04-E7B32574001D}">
            <xm:f>NOT(ISERROR(SEARCH('START HERE'!$E$23,J26)))</xm:f>
            <xm:f>'START HERE'!$E$23</xm:f>
            <x14:dxf>
              <fill>
                <patternFill>
                  <bgColor rgb="FFFF0000"/>
                </patternFill>
              </fill>
            </x14:dxf>
          </x14:cfRule>
          <x14:cfRule type="containsText" priority="96" operator="containsText" id="{4543617C-650A-469D-BB8C-CEABE5ACE2B9}">
            <xm:f>NOT(ISERROR(SEARCH('START HERE'!$E$22,J26)))</xm:f>
            <xm:f>'START HERE'!$E$22</xm:f>
            <x14:dxf>
              <fill>
                <patternFill>
                  <bgColor rgb="FFFFFF00"/>
                </patternFill>
              </fill>
            </x14:dxf>
          </x14:cfRule>
          <x14:cfRule type="containsText" priority="97" operator="containsText" id="{41690802-79EB-4C7C-84A6-B5DA2AE4CB96}">
            <xm:f>NOT(ISERROR(SEARCH('START HERE'!$E$21,J26)))</xm:f>
            <xm:f>'START HERE'!$E$21</xm:f>
            <x14:dxf>
              <font>
                <color auto="1"/>
              </font>
              <fill>
                <patternFill>
                  <bgColor rgb="FF00B050"/>
                </patternFill>
              </fill>
            </x14:dxf>
          </x14:cfRule>
          <x14:cfRule type="colorScale" priority="98" id="{F78DB2B5-7195-4BFF-B26B-CF2450076860}">
            <x14:colorScale>
              <x14:cfvo type="num">
                <xm:f>'START HERE'!$E$23</xm:f>
              </x14:cfvo>
              <x14:cfvo type="percentile">
                <xm:f>50</xm:f>
              </x14:cfvo>
              <x14:cfvo type="max"/>
              <x14:color rgb="FFF8696B"/>
              <x14:color rgb="FFFFEB84"/>
              <x14:color rgb="FF63BE7B"/>
            </x14:colorScale>
          </x14:cfRule>
          <xm:sqref>J26</xm:sqref>
        </x14:conditionalFormatting>
        <x14:conditionalFormatting xmlns:xm="http://schemas.microsoft.com/office/excel/2006/main">
          <x14:cfRule type="containsText" priority="99" operator="containsText" id="{19B789C2-C984-45B1-88CD-B3641359C8F4}">
            <xm:f>NOT(ISERROR(SEARCH('START HERE'!$E$23,J28)))</xm:f>
            <xm:f>'START HERE'!$E$23</xm:f>
            <x14:dxf>
              <fill>
                <patternFill>
                  <bgColor rgb="FFFF0000"/>
                </patternFill>
              </fill>
            </x14:dxf>
          </x14:cfRule>
          <x14:cfRule type="containsText" priority="100" operator="containsText" id="{4A95897D-5E3D-4C64-B0D7-C916261EB6E5}">
            <xm:f>NOT(ISERROR(SEARCH('START HERE'!$E$22,J28)))</xm:f>
            <xm:f>'START HERE'!$E$22</xm:f>
            <x14:dxf>
              <fill>
                <patternFill>
                  <bgColor rgb="FFFFFF00"/>
                </patternFill>
              </fill>
            </x14:dxf>
          </x14:cfRule>
          <x14:cfRule type="containsText" priority="101" operator="containsText" id="{95E8E98D-97BF-433F-AFF3-6B078AA40A9A}">
            <xm:f>NOT(ISERROR(SEARCH('START HERE'!$E$21,J28)))</xm:f>
            <xm:f>'START HERE'!$E$21</xm:f>
            <x14:dxf>
              <font>
                <color auto="1"/>
              </font>
              <fill>
                <patternFill>
                  <bgColor rgb="FF00B050"/>
                </patternFill>
              </fill>
            </x14:dxf>
          </x14:cfRule>
          <x14:cfRule type="colorScale" priority="102" id="{9851D288-E67A-4323-A275-9095877F3776}">
            <x14:colorScale>
              <x14:cfvo type="num">
                <xm:f>'START HERE'!$E$23</xm:f>
              </x14:cfvo>
              <x14:cfvo type="percentile">
                <xm:f>50</xm:f>
              </x14:cfvo>
              <x14:cfvo type="max"/>
              <x14:color rgb="FFF8696B"/>
              <x14:color rgb="FFFFEB84"/>
              <x14:color rgb="FF63BE7B"/>
            </x14:colorScale>
          </x14:cfRule>
          <xm:sqref>J28</xm:sqref>
        </x14:conditionalFormatting>
        <x14:conditionalFormatting xmlns:xm="http://schemas.microsoft.com/office/excel/2006/main">
          <x14:cfRule type="containsText" priority="103" operator="containsText" id="{BB0D0D15-5868-4A8A-87FC-DEC6AB206619}">
            <xm:f>NOT(ISERROR(SEARCH('START HERE'!$E$23,J29)))</xm:f>
            <xm:f>'START HERE'!$E$23</xm:f>
            <x14:dxf>
              <fill>
                <patternFill>
                  <bgColor rgb="FFFF0000"/>
                </patternFill>
              </fill>
            </x14:dxf>
          </x14:cfRule>
          <x14:cfRule type="containsText" priority="104" operator="containsText" id="{7A76996F-4A06-4B5D-A6BD-B43B01A393B7}">
            <xm:f>NOT(ISERROR(SEARCH('START HERE'!$E$22,J29)))</xm:f>
            <xm:f>'START HERE'!$E$22</xm:f>
            <x14:dxf>
              <fill>
                <patternFill>
                  <bgColor rgb="FFFFFF00"/>
                </patternFill>
              </fill>
            </x14:dxf>
          </x14:cfRule>
          <x14:cfRule type="containsText" priority="105" operator="containsText" id="{F024C056-299D-472C-A394-5824886FE5F8}">
            <xm:f>NOT(ISERROR(SEARCH('START HERE'!$E$21,J29)))</xm:f>
            <xm:f>'START HERE'!$E$21</xm:f>
            <x14:dxf>
              <font>
                <color auto="1"/>
              </font>
              <fill>
                <patternFill>
                  <bgColor rgb="FF00B050"/>
                </patternFill>
              </fill>
            </x14:dxf>
          </x14:cfRule>
          <x14:cfRule type="colorScale" priority="106" id="{EE78031B-8912-409F-8F34-6D0E7B2A41EB}">
            <x14:colorScale>
              <x14:cfvo type="num">
                <xm:f>'START HERE'!$E$23</xm:f>
              </x14:cfvo>
              <x14:cfvo type="percentile">
                <xm:f>50</xm:f>
              </x14:cfvo>
              <x14:cfvo type="max"/>
              <x14:color rgb="FFF8696B"/>
              <x14:color rgb="FFFFEB84"/>
              <x14:color rgb="FF63BE7B"/>
            </x14:colorScale>
          </x14:cfRule>
          <xm:sqref>J29</xm:sqref>
        </x14:conditionalFormatting>
        <x14:conditionalFormatting xmlns:xm="http://schemas.microsoft.com/office/excel/2006/main">
          <x14:cfRule type="containsText" priority="107" operator="containsText" id="{1B5F3087-95FB-4175-A3BB-4098C662F623}">
            <xm:f>NOT(ISERROR(SEARCH('START HERE'!$E$23,J32)))</xm:f>
            <xm:f>'START HERE'!$E$23</xm:f>
            <x14:dxf>
              <fill>
                <patternFill>
                  <bgColor rgb="FFFF0000"/>
                </patternFill>
              </fill>
            </x14:dxf>
          </x14:cfRule>
          <x14:cfRule type="containsText" priority="108" operator="containsText" id="{F50C8A16-6AC4-443F-9C37-ABE2519593DC}">
            <xm:f>NOT(ISERROR(SEARCH('START HERE'!$E$22,J32)))</xm:f>
            <xm:f>'START HERE'!$E$22</xm:f>
            <x14:dxf>
              <fill>
                <patternFill>
                  <bgColor rgb="FFFFFF00"/>
                </patternFill>
              </fill>
            </x14:dxf>
          </x14:cfRule>
          <x14:cfRule type="containsText" priority="109" operator="containsText" id="{9ADB75BF-092F-4B78-959B-4A7CCD9A0303}">
            <xm:f>NOT(ISERROR(SEARCH('START HERE'!$E$21,J32)))</xm:f>
            <xm:f>'START HERE'!$E$21</xm:f>
            <x14:dxf>
              <font>
                <color auto="1"/>
              </font>
              <fill>
                <patternFill>
                  <bgColor rgb="FF00B050"/>
                </patternFill>
              </fill>
            </x14:dxf>
          </x14:cfRule>
          <x14:cfRule type="colorScale" priority="110" id="{12B0DEC8-E249-4B90-B005-2523E38FEE1E}">
            <x14:colorScale>
              <x14:cfvo type="num">
                <xm:f>'START HERE'!$E$23</xm:f>
              </x14:cfvo>
              <x14:cfvo type="percentile">
                <xm:f>50</xm:f>
              </x14:cfvo>
              <x14:cfvo type="max"/>
              <x14:color rgb="FFF8696B"/>
              <x14:color rgb="FFFFEB84"/>
              <x14:color rgb="FF63BE7B"/>
            </x14:colorScale>
          </x14:cfRule>
          <xm:sqref>J32</xm:sqref>
        </x14:conditionalFormatting>
        <x14:conditionalFormatting xmlns:xm="http://schemas.microsoft.com/office/excel/2006/main">
          <x14:cfRule type="containsText" priority="111" operator="containsText" id="{BAD161EA-221B-40ED-AEDD-F5F5F3354C45}">
            <xm:f>NOT(ISERROR(SEARCH('START HERE'!$E$23,J35)))</xm:f>
            <xm:f>'START HERE'!$E$23</xm:f>
            <x14:dxf>
              <fill>
                <patternFill>
                  <bgColor rgb="FFFF0000"/>
                </patternFill>
              </fill>
            </x14:dxf>
          </x14:cfRule>
          <x14:cfRule type="containsText" priority="112" operator="containsText" id="{84D1E970-A457-460E-85EF-D4B6647D3F27}">
            <xm:f>NOT(ISERROR(SEARCH('START HERE'!$E$22,J35)))</xm:f>
            <xm:f>'START HERE'!$E$22</xm:f>
            <x14:dxf>
              <fill>
                <patternFill>
                  <bgColor rgb="FFFFFF00"/>
                </patternFill>
              </fill>
            </x14:dxf>
          </x14:cfRule>
          <x14:cfRule type="containsText" priority="113" operator="containsText" id="{5EE82DE5-A609-4290-83BA-E3E50AEBAE97}">
            <xm:f>NOT(ISERROR(SEARCH('START HERE'!$E$21,J35)))</xm:f>
            <xm:f>'START HERE'!$E$21</xm:f>
            <x14:dxf>
              <font>
                <color auto="1"/>
              </font>
              <fill>
                <patternFill>
                  <bgColor rgb="FF00B050"/>
                </patternFill>
              </fill>
            </x14:dxf>
          </x14:cfRule>
          <x14:cfRule type="colorScale" priority="114" id="{3F634608-D9E5-4D71-890D-1BF1DD5925E3}">
            <x14:colorScale>
              <x14:cfvo type="num">
                <xm:f>'START HERE'!$E$23</xm:f>
              </x14:cfvo>
              <x14:cfvo type="percentile">
                <xm:f>50</xm:f>
              </x14:cfvo>
              <x14:cfvo type="max"/>
              <x14:color rgb="FFF8696B"/>
              <x14:color rgb="FFFFEB84"/>
              <x14:color rgb="FF63BE7B"/>
            </x14:colorScale>
          </x14:cfRule>
          <xm:sqref>J35</xm:sqref>
        </x14:conditionalFormatting>
        <x14:conditionalFormatting xmlns:xm="http://schemas.microsoft.com/office/excel/2006/main">
          <x14:cfRule type="containsText" priority="115" operator="containsText" id="{6AA0CD31-9901-45CE-8B36-58761A59FE83}">
            <xm:f>NOT(ISERROR(SEARCH('START HERE'!$E$23,J6)))</xm:f>
            <xm:f>'START HERE'!$E$23</xm:f>
            <x14:dxf>
              <fill>
                <patternFill>
                  <bgColor rgb="FFFF0000"/>
                </patternFill>
              </fill>
            </x14:dxf>
          </x14:cfRule>
          <x14:cfRule type="containsText" priority="116" operator="containsText" id="{A4E453C4-3C40-485F-BB73-8E22CDC0C7FF}">
            <xm:f>NOT(ISERROR(SEARCH('START HERE'!$E$22,J6)))</xm:f>
            <xm:f>'START HERE'!$E$22</xm:f>
            <x14:dxf>
              <fill>
                <patternFill>
                  <bgColor rgb="FFFFFF00"/>
                </patternFill>
              </fill>
            </x14:dxf>
          </x14:cfRule>
          <x14:cfRule type="containsText" priority="117" operator="containsText" id="{50DE9E3D-9CD9-4428-A479-0D696CBB3321}">
            <xm:f>NOT(ISERROR(SEARCH('START HERE'!$E$21,J6)))</xm:f>
            <xm:f>'START HERE'!$E$21</xm:f>
            <x14:dxf>
              <fill>
                <patternFill>
                  <bgColor rgb="FF00B050"/>
                </patternFill>
              </fill>
            </x14:dxf>
          </x14:cfRule>
          <xm:sqref>J6:J7 J10:J23 J27 J30:J31 J33:J34 J36</xm:sqref>
        </x14:conditionalFormatting>
        <x14:conditionalFormatting xmlns:xm="http://schemas.microsoft.com/office/excel/2006/main">
          <x14:cfRule type="containsText" priority="1" operator="containsText" id="{8FFFC13E-F6E9-0443-9EA8-5B4BB11D50DA}">
            <xm:f>NOT(ISERROR(SEARCH('START HERE'!$E$23,J8)))</xm:f>
            <xm:f>'START HERE'!$E$23</xm:f>
            <x14:dxf>
              <fill>
                <patternFill>
                  <bgColor rgb="FFFF0000"/>
                </patternFill>
              </fill>
            </x14:dxf>
          </x14:cfRule>
          <x14:cfRule type="containsText" priority="2" operator="containsText" id="{F94AAD42-8530-8441-BD53-859E1BC5F54A}">
            <xm:f>NOT(ISERROR(SEARCH('START HERE'!$E$22,J8)))</xm:f>
            <xm:f>'START HERE'!$E$22</xm:f>
            <x14:dxf>
              <fill>
                <patternFill>
                  <bgColor rgb="FFFFFF00"/>
                </patternFill>
              </fill>
            </x14:dxf>
          </x14:cfRule>
          <x14:cfRule type="containsText" priority="3" operator="containsText" id="{BB0627AC-5C9E-3547-BBF3-758691E187E9}">
            <xm:f>NOT(ISERROR(SEARCH('START HERE'!$E$21,J8)))</xm:f>
            <xm:f>'START HERE'!$E$21</xm:f>
            <x14:dxf>
              <fill>
                <patternFill>
                  <bgColor rgb="FF00B050"/>
                </patternFill>
              </fill>
            </x14:dxf>
          </x14:cfRule>
          <xm:sqref>J8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'START HERE'!$E$21:$E$23</xm:f>
          </x14:formula1>
          <xm:sqref>J36 J33:J34 J10:J23 J27 J30:J31 J6 J7 J8</xm:sqref>
        </x14:dataValidation>
        <x14:dataValidation type="list" allowBlank="1" showInputMessage="1" showErrorMessage="1">
          <x14:formula1>
            <xm:f>'START HERE'!$E$26:$E$27</xm:f>
          </x14:formula1>
          <xm:sqref>J35 J28:J29 J24:J26 J5 J32 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zoomScale="110" zoomScaleNormal="110" zoomScalePageLayoutView="50" workbookViewId="0">
      <pane ySplit="1" topLeftCell="A2" activePane="bottomLeft" state="frozen"/>
      <selection pane="bottomLeft" activeCell="B1" sqref="B1"/>
    </sheetView>
  </sheetViews>
  <sheetFormatPr defaultColWidth="8.6640625" defaultRowHeight="14.4" x14ac:dyDescent="0.3"/>
  <cols>
    <col min="1" max="1" width="5.6640625" style="5" customWidth="1"/>
    <col min="2" max="2" width="15.33203125" style="5" customWidth="1"/>
    <col min="3" max="3" width="5.109375" style="5" customWidth="1"/>
    <col min="4" max="4" width="3.44140625" style="5" customWidth="1"/>
    <col min="5" max="5" width="3.44140625" style="5" hidden="1" customWidth="1"/>
    <col min="6" max="6" width="3.44140625" style="5" customWidth="1"/>
    <col min="7" max="7" width="29.33203125" style="5" customWidth="1"/>
    <col min="8" max="8" width="11.44140625" style="5" customWidth="1"/>
    <col min="9" max="9" width="13.6640625" style="5" customWidth="1"/>
    <col min="10" max="10" width="14.6640625" style="5" customWidth="1"/>
    <col min="11" max="12" width="8.6640625" style="21"/>
    <col min="13" max="19" width="8.6640625" style="5"/>
    <col min="20" max="20" width="3.6640625" style="5" customWidth="1"/>
    <col min="21" max="16384" width="8.6640625" style="5"/>
  </cols>
  <sheetData>
    <row r="1" spans="1:15" s="9" customFormat="1" ht="25.2" customHeight="1" x14ac:dyDescent="0.3">
      <c r="B1" s="30" t="s">
        <v>21</v>
      </c>
      <c r="C1" s="30"/>
      <c r="G1" s="30"/>
      <c r="K1"/>
      <c r="L1" s="18"/>
      <c r="N1" s="11"/>
    </row>
    <row r="2" spans="1:15" s="7" customFormat="1" ht="10.95" customHeight="1" thickBot="1" x14ac:dyDescent="0.35">
      <c r="H2" s="17"/>
      <c r="I2" s="15"/>
      <c r="J2" s="15"/>
      <c r="K2" s="15"/>
      <c r="L2" s="20"/>
      <c r="M2" s="15"/>
      <c r="N2" s="15"/>
      <c r="O2" s="15"/>
    </row>
    <row r="3" spans="1:15" ht="27" customHeight="1" thickBot="1" x14ac:dyDescent="0.35">
      <c r="B3" s="175" t="s">
        <v>13</v>
      </c>
      <c r="C3" s="176"/>
      <c r="D3" s="192" t="s">
        <v>180</v>
      </c>
      <c r="E3" s="193"/>
      <c r="F3" s="193"/>
      <c r="G3" s="194"/>
      <c r="H3" s="75" t="s">
        <v>161</v>
      </c>
      <c r="I3" s="75" t="s">
        <v>0</v>
      </c>
      <c r="J3" s="76" t="s">
        <v>162</v>
      </c>
    </row>
    <row r="4" spans="1:15" ht="15" customHeight="1" x14ac:dyDescent="0.3">
      <c r="A4" s="2"/>
      <c r="B4" s="177" t="s">
        <v>14</v>
      </c>
      <c r="C4" s="98">
        <v>1.1000000000000001</v>
      </c>
      <c r="D4" s="117"/>
      <c r="E4" s="118" t="b">
        <v>1</v>
      </c>
      <c r="F4" s="119"/>
      <c r="G4" s="100" t="s">
        <v>181</v>
      </c>
      <c r="H4" s="180" t="str">
        <f>IFERROR(SUMIF(Scorecard!$C$5:$C$36,Results!B4,Scorecard!$M$5:$M$36),"Incomplete Section")</f>
        <v>Incomplete Section</v>
      </c>
      <c r="I4" s="183">
        <f>SUMIF(Scorecard!$C$5:$C$36,Results!B4,Scorecard!$N$5:$N$36)</f>
        <v>18</v>
      </c>
      <c r="J4" s="186" t="str">
        <f>IFERROR(SUM(H4/I4),"Incomplete Section")</f>
        <v>Incomplete Section</v>
      </c>
    </row>
    <row r="5" spans="1:15" ht="15" customHeight="1" x14ac:dyDescent="0.3">
      <c r="A5" s="2"/>
      <c r="B5" s="178"/>
      <c r="C5" s="89">
        <v>1.2</v>
      </c>
      <c r="D5" s="120"/>
      <c r="E5" s="121" t="b">
        <v>0</v>
      </c>
      <c r="F5" s="122"/>
      <c r="G5" s="101" t="s">
        <v>182</v>
      </c>
      <c r="H5" s="181"/>
      <c r="I5" s="184"/>
      <c r="J5" s="187"/>
    </row>
    <row r="6" spans="1:15" ht="15" customHeight="1" x14ac:dyDescent="0.3">
      <c r="A6" s="2"/>
      <c r="B6" s="178"/>
      <c r="C6" s="89">
        <v>1.3</v>
      </c>
      <c r="D6" s="123"/>
      <c r="E6" s="121" t="b">
        <v>1</v>
      </c>
      <c r="F6" s="122"/>
      <c r="G6" s="101" t="s">
        <v>183</v>
      </c>
      <c r="H6" s="181"/>
      <c r="I6" s="184"/>
      <c r="J6" s="187"/>
    </row>
    <row r="7" spans="1:15" ht="15" customHeight="1" x14ac:dyDescent="0.3">
      <c r="A7" s="2"/>
      <c r="B7" s="178"/>
      <c r="C7" s="89">
        <v>1.4</v>
      </c>
      <c r="D7" s="151" t="e">
        <f>Scorecard!M8</f>
        <v>#N/A</v>
      </c>
      <c r="E7" s="121" t="b">
        <v>0</v>
      </c>
      <c r="F7" s="122" t="str">
        <f t="shared" ref="F7:F9" si="0">IF(E7=TRUE,1,"0")</f>
        <v>0</v>
      </c>
      <c r="G7" s="101" t="s">
        <v>184</v>
      </c>
      <c r="H7" s="181"/>
      <c r="I7" s="184"/>
      <c r="J7" s="187"/>
      <c r="L7" s="5"/>
    </row>
    <row r="8" spans="1:15" ht="15" customHeight="1" x14ac:dyDescent="0.3">
      <c r="A8" s="2"/>
      <c r="B8" s="178"/>
      <c r="C8" s="89">
        <v>1.5</v>
      </c>
      <c r="D8" s="123"/>
      <c r="E8" s="121" t="b">
        <v>1</v>
      </c>
      <c r="F8" s="122"/>
      <c r="G8" s="101" t="s">
        <v>185</v>
      </c>
      <c r="H8" s="181"/>
      <c r="I8" s="184"/>
      <c r="J8" s="187"/>
      <c r="L8" s="5"/>
    </row>
    <row r="9" spans="1:15" ht="15" customHeight="1" thickBot="1" x14ac:dyDescent="0.35">
      <c r="A9" s="2"/>
      <c r="B9" s="179"/>
      <c r="C9" s="99">
        <v>1.6</v>
      </c>
      <c r="D9" s="124" t="e">
        <f>Scorecard!M10</f>
        <v>#N/A</v>
      </c>
      <c r="E9" s="125" t="b">
        <v>0</v>
      </c>
      <c r="F9" s="126" t="str">
        <f t="shared" si="0"/>
        <v>0</v>
      </c>
      <c r="G9" s="102" t="s">
        <v>186</v>
      </c>
      <c r="H9" s="182"/>
      <c r="I9" s="185"/>
      <c r="J9" s="188"/>
      <c r="L9" s="5"/>
    </row>
    <row r="10" spans="1:15" ht="7.2" customHeight="1" thickBot="1" x14ac:dyDescent="0.35">
      <c r="B10" s="73"/>
      <c r="C10" s="73"/>
      <c r="D10" s="127"/>
      <c r="E10" s="127"/>
      <c r="F10" s="127"/>
      <c r="G10" s="73"/>
      <c r="H10" s="73"/>
      <c r="I10" s="73"/>
      <c r="J10" s="73"/>
      <c r="K10" s="5"/>
      <c r="L10" s="5"/>
    </row>
    <row r="11" spans="1:15" ht="15" customHeight="1" x14ac:dyDescent="0.3">
      <c r="A11" s="2"/>
      <c r="B11" s="177" t="s">
        <v>159</v>
      </c>
      <c r="C11" s="78">
        <v>2.1</v>
      </c>
      <c r="D11" s="128"/>
      <c r="E11" s="129" t="b">
        <v>0</v>
      </c>
      <c r="F11" s="130" t="str">
        <f>IF(E11=TRUE,1,"0")</f>
        <v>0</v>
      </c>
      <c r="G11" s="83" t="s">
        <v>187</v>
      </c>
      <c r="H11" s="180" t="str">
        <f>IFERROR(SUMIF(Scorecard!$C$5:$C$36,Results!B11,Scorecard!$M$5:$M$36),"Incomplete Section")</f>
        <v>Incomplete Section</v>
      </c>
      <c r="I11" s="183">
        <f>SUMIF(Scorecard!$C$5:$C$36,Results!B11,Scorecard!$N$5:$N$36)</f>
        <v>24</v>
      </c>
      <c r="J11" s="186" t="str">
        <f>IFERROR(SUM(H11/I11),"Incomplete Section")</f>
        <v>Incomplete Section</v>
      </c>
      <c r="L11" s="5"/>
    </row>
    <row r="12" spans="1:15" ht="15" customHeight="1" x14ac:dyDescent="0.3">
      <c r="A12" s="2"/>
      <c r="B12" s="178"/>
      <c r="C12" s="77">
        <v>2.2000000000000002</v>
      </c>
      <c r="D12" s="131"/>
      <c r="E12" s="132" t="b">
        <v>0</v>
      </c>
      <c r="F12" s="133" t="str">
        <f t="shared" ref="F12:F18" si="1">IF(E12=TRUE,1,"0")</f>
        <v>0</v>
      </c>
      <c r="G12" s="84" t="s">
        <v>188</v>
      </c>
      <c r="H12" s="181"/>
      <c r="I12" s="184"/>
      <c r="J12" s="187"/>
      <c r="L12" s="5"/>
    </row>
    <row r="13" spans="1:15" ht="15" customHeight="1" x14ac:dyDescent="0.3">
      <c r="A13" s="2"/>
      <c r="B13" s="178"/>
      <c r="C13" s="77">
        <v>2.2999999999999998</v>
      </c>
      <c r="D13" s="134"/>
      <c r="E13" s="135" t="b">
        <v>0</v>
      </c>
      <c r="F13" s="133" t="str">
        <f t="shared" si="1"/>
        <v>0</v>
      </c>
      <c r="G13" s="84" t="s">
        <v>189</v>
      </c>
      <c r="H13" s="181"/>
      <c r="I13" s="184"/>
      <c r="J13" s="187"/>
      <c r="L13" s="5"/>
    </row>
    <row r="14" spans="1:15" ht="15" customHeight="1" x14ac:dyDescent="0.3">
      <c r="A14" s="2"/>
      <c r="B14" s="178"/>
      <c r="C14" s="77">
        <v>2.4</v>
      </c>
      <c r="D14" s="134"/>
      <c r="E14" s="135" t="b">
        <v>0</v>
      </c>
      <c r="F14" s="133" t="str">
        <f t="shared" si="1"/>
        <v>0</v>
      </c>
      <c r="G14" s="84" t="s">
        <v>190</v>
      </c>
      <c r="H14" s="181"/>
      <c r="I14" s="184"/>
      <c r="J14" s="187"/>
      <c r="L14" s="5"/>
    </row>
    <row r="15" spans="1:15" ht="15" customHeight="1" x14ac:dyDescent="0.3">
      <c r="A15" s="2"/>
      <c r="B15" s="178"/>
      <c r="C15" s="77">
        <v>2.5</v>
      </c>
      <c r="D15" s="134"/>
      <c r="E15" s="135" t="b">
        <v>0</v>
      </c>
      <c r="F15" s="133" t="str">
        <f t="shared" si="1"/>
        <v>0</v>
      </c>
      <c r="G15" s="84" t="s">
        <v>192</v>
      </c>
      <c r="H15" s="181"/>
      <c r="I15" s="184"/>
      <c r="J15" s="187"/>
      <c r="L15" s="5"/>
    </row>
    <row r="16" spans="1:15" ht="15" customHeight="1" x14ac:dyDescent="0.3">
      <c r="A16" s="2"/>
      <c r="B16" s="178"/>
      <c r="C16" s="77">
        <v>2.6</v>
      </c>
      <c r="D16" s="134"/>
      <c r="E16" s="135" t="b">
        <v>0</v>
      </c>
      <c r="F16" s="133" t="str">
        <f t="shared" si="1"/>
        <v>0</v>
      </c>
      <c r="G16" s="84" t="s">
        <v>191</v>
      </c>
      <c r="H16" s="181"/>
      <c r="I16" s="184"/>
      <c r="J16" s="187"/>
      <c r="L16" s="5"/>
    </row>
    <row r="17" spans="1:20" ht="15" customHeight="1" x14ac:dyDescent="0.3">
      <c r="A17" s="2"/>
      <c r="B17" s="178"/>
      <c r="C17" s="77">
        <v>2.7</v>
      </c>
      <c r="D17" s="134"/>
      <c r="E17" s="135" t="b">
        <v>0</v>
      </c>
      <c r="F17" s="133" t="str">
        <f t="shared" si="1"/>
        <v>0</v>
      </c>
      <c r="G17" s="84" t="s">
        <v>194</v>
      </c>
      <c r="H17" s="181"/>
      <c r="I17" s="184"/>
      <c r="J17" s="187"/>
      <c r="L17" s="5"/>
    </row>
    <row r="18" spans="1:20" ht="15" customHeight="1" thickBot="1" x14ac:dyDescent="0.35">
      <c r="A18" s="2"/>
      <c r="B18" s="179"/>
      <c r="C18" s="79">
        <v>2.8</v>
      </c>
      <c r="D18" s="136"/>
      <c r="E18" s="137" t="b">
        <v>0</v>
      </c>
      <c r="F18" s="138" t="str">
        <f t="shared" si="1"/>
        <v>0</v>
      </c>
      <c r="G18" s="85" t="s">
        <v>193</v>
      </c>
      <c r="H18" s="182"/>
      <c r="I18" s="185"/>
      <c r="J18" s="188"/>
      <c r="L18" s="5"/>
      <c r="T18" s="56"/>
    </row>
    <row r="19" spans="1:20" ht="7.2" customHeight="1" thickBot="1" x14ac:dyDescent="0.35">
      <c r="B19" s="73"/>
      <c r="C19" s="73"/>
      <c r="D19" s="127"/>
      <c r="E19" s="127"/>
      <c r="F19" s="127"/>
      <c r="G19" s="73"/>
      <c r="H19" s="73"/>
      <c r="I19" s="73"/>
      <c r="J19" s="73"/>
      <c r="K19" s="5"/>
      <c r="L19" s="5"/>
    </row>
    <row r="20" spans="1:20" ht="15" customHeight="1" x14ac:dyDescent="0.3">
      <c r="A20" s="2"/>
      <c r="B20" s="177" t="s">
        <v>15</v>
      </c>
      <c r="C20" s="78">
        <v>4.0999999999999996</v>
      </c>
      <c r="D20" s="128"/>
      <c r="E20" s="139"/>
      <c r="F20" s="130" t="str">
        <f>IF(E20=TRUE,1,"0")</f>
        <v>0</v>
      </c>
      <c r="G20" s="83" t="s">
        <v>201</v>
      </c>
      <c r="H20" s="180" t="str">
        <f>IFERROR(SUMIF(Scorecard!$C$5:$C$36,Results!B20,Scorecard!$M$5:$M$36),"Incomplete Section")</f>
        <v>Incomplete Section</v>
      </c>
      <c r="I20" s="183">
        <f>SUMIF(Scorecard!$C$5:$C$36,Results!B20,Scorecard!$N$5:$N$36)</f>
        <v>12</v>
      </c>
      <c r="J20" s="186" t="str">
        <f>IFERROR(SUM(H20/I20),"Incomplete Section")</f>
        <v>Incomplete Section</v>
      </c>
      <c r="L20" s="5"/>
    </row>
    <row r="21" spans="1:20" ht="15" customHeight="1" x14ac:dyDescent="0.3">
      <c r="A21" s="2"/>
      <c r="B21" s="178"/>
      <c r="C21" s="77">
        <v>4.2</v>
      </c>
      <c r="D21" s="134"/>
      <c r="E21" s="135" t="b">
        <v>0</v>
      </c>
      <c r="F21" s="133" t="str">
        <f t="shared" ref="F21:F23" si="2">IF(E21=TRUE,1,"0")</f>
        <v>0</v>
      </c>
      <c r="G21" s="84" t="s">
        <v>198</v>
      </c>
      <c r="H21" s="181"/>
      <c r="I21" s="184"/>
      <c r="J21" s="187"/>
      <c r="L21" s="5"/>
    </row>
    <row r="22" spans="1:20" ht="15" customHeight="1" x14ac:dyDescent="0.3">
      <c r="A22" s="2"/>
      <c r="B22" s="178"/>
      <c r="C22" s="77">
        <v>4.3</v>
      </c>
      <c r="D22" s="134"/>
      <c r="E22" s="135" t="b">
        <v>0</v>
      </c>
      <c r="F22" s="133" t="str">
        <f t="shared" si="2"/>
        <v>0</v>
      </c>
      <c r="G22" s="84" t="s">
        <v>199</v>
      </c>
      <c r="H22" s="181"/>
      <c r="I22" s="184"/>
      <c r="J22" s="187"/>
      <c r="L22" s="5"/>
    </row>
    <row r="23" spans="1:20" ht="15" customHeight="1" thickBot="1" x14ac:dyDescent="0.35">
      <c r="A23" s="2"/>
      <c r="B23" s="179"/>
      <c r="C23" s="79">
        <v>4.4000000000000004</v>
      </c>
      <c r="D23" s="136"/>
      <c r="E23" s="137"/>
      <c r="F23" s="126" t="str">
        <f t="shared" si="2"/>
        <v>0</v>
      </c>
      <c r="G23" s="85" t="s">
        <v>200</v>
      </c>
      <c r="H23" s="182"/>
      <c r="I23" s="185"/>
      <c r="J23" s="188"/>
      <c r="L23" s="5"/>
    </row>
    <row r="24" spans="1:20" ht="7.2" customHeight="1" thickBot="1" x14ac:dyDescent="0.35">
      <c r="B24" s="73"/>
      <c r="C24" s="73"/>
      <c r="D24" s="127"/>
      <c r="E24" s="127"/>
      <c r="F24" s="127"/>
      <c r="G24" s="73"/>
      <c r="H24" s="73"/>
      <c r="I24" s="73"/>
      <c r="J24" s="73"/>
      <c r="K24" s="5"/>
      <c r="L24" s="5"/>
    </row>
    <row r="25" spans="1:20" ht="19.95" customHeight="1" x14ac:dyDescent="0.3">
      <c r="A25" s="2"/>
      <c r="B25" s="177" t="s">
        <v>16</v>
      </c>
      <c r="C25" s="78">
        <v>5.0999999999999996</v>
      </c>
      <c r="D25" s="128"/>
      <c r="E25" s="139" t="b">
        <v>0</v>
      </c>
      <c r="F25" s="130" t="str">
        <f>IF(E25=TRUE,1,"0")</f>
        <v>0</v>
      </c>
      <c r="G25" s="83" t="s">
        <v>203</v>
      </c>
      <c r="H25" s="180" t="str">
        <f>IFERROR(SUMIF(Scorecard!$C$5:$C$36,Results!B25,Scorecard!$M$5:$M$36),"Incomplete Section")</f>
        <v>Incomplete Section</v>
      </c>
      <c r="I25" s="183">
        <f>SUMIF(Scorecard!$C$5:$C$36,Results!B25,Scorecard!$N$5:$N$36)</f>
        <v>6</v>
      </c>
      <c r="J25" s="186" t="str">
        <f>IFERROR(SUM(H25/I25),"Incomplete Section")</f>
        <v>Incomplete Section</v>
      </c>
    </row>
    <row r="26" spans="1:20" ht="19.95" customHeight="1" thickBot="1" x14ac:dyDescent="0.35">
      <c r="A26" s="2"/>
      <c r="B26" s="179"/>
      <c r="C26" s="79">
        <v>5.2</v>
      </c>
      <c r="D26" s="136"/>
      <c r="E26" s="137"/>
      <c r="F26" s="138" t="str">
        <f>IF(E26=TRUE,1,"0")</f>
        <v>0</v>
      </c>
      <c r="G26" s="85" t="s">
        <v>204</v>
      </c>
      <c r="H26" s="182"/>
      <c r="I26" s="185"/>
      <c r="J26" s="188"/>
    </row>
    <row r="27" spans="1:20" ht="7.2" customHeight="1" thickBot="1" x14ac:dyDescent="0.35">
      <c r="B27" s="73"/>
      <c r="C27" s="73"/>
      <c r="D27" s="127"/>
      <c r="E27" s="127"/>
      <c r="F27" s="127"/>
      <c r="G27" s="73"/>
      <c r="H27" s="73"/>
      <c r="I27" s="73"/>
      <c r="J27" s="73"/>
      <c r="K27" s="5"/>
      <c r="L27" s="5"/>
    </row>
    <row r="28" spans="1:20" ht="15" customHeight="1" x14ac:dyDescent="0.3">
      <c r="A28" s="2"/>
      <c r="B28" s="177" t="s">
        <v>17</v>
      </c>
      <c r="C28" s="78">
        <v>6.1</v>
      </c>
      <c r="D28" s="128" t="e">
        <f>Scorecard!M25</f>
        <v>#N/A</v>
      </c>
      <c r="E28" s="139" t="b">
        <v>0</v>
      </c>
      <c r="F28" s="130" t="str">
        <f>IF(E28=TRUE,1,"0")</f>
        <v>0</v>
      </c>
      <c r="G28" s="83" t="s">
        <v>202</v>
      </c>
      <c r="H28" s="195" t="str">
        <f>IFERROR(SUMIF(Scorecard!$C$5:$C$36,Results!B28,Scorecard!$M$5:$M$36),"Incomplete Section")</f>
        <v>Incomplete Section</v>
      </c>
      <c r="I28" s="198">
        <f>SUMIF(Scorecard!$C$5:$C$36,Results!B28,Scorecard!$N$5:$N$36)</f>
        <v>9</v>
      </c>
      <c r="J28" s="189" t="str">
        <f>IFERROR(SUM(H28/I28),"Incomplete Section")</f>
        <v>Incomplete Section</v>
      </c>
    </row>
    <row r="29" spans="1:20" ht="15" customHeight="1" x14ac:dyDescent="0.3">
      <c r="A29" s="2"/>
      <c r="B29" s="178"/>
      <c r="C29" s="77">
        <v>6.2</v>
      </c>
      <c r="D29" s="134"/>
      <c r="E29" s="135" t="b">
        <v>0</v>
      </c>
      <c r="F29" s="133" t="str">
        <f t="shared" ref="F29:F30" si="3">IF(E29=TRUE,1,"0")</f>
        <v>0</v>
      </c>
      <c r="G29" s="84" t="s">
        <v>206</v>
      </c>
      <c r="H29" s="196"/>
      <c r="I29" s="199"/>
      <c r="J29" s="190"/>
    </row>
    <row r="30" spans="1:20" ht="15" customHeight="1" thickBot="1" x14ac:dyDescent="0.35">
      <c r="A30" s="2"/>
      <c r="B30" s="179"/>
      <c r="C30" s="79">
        <v>6.3</v>
      </c>
      <c r="D30" s="136" t="e">
        <f>Scorecard!M27</f>
        <v>#N/A</v>
      </c>
      <c r="E30" s="137" t="b">
        <v>0</v>
      </c>
      <c r="F30" s="138" t="str">
        <f t="shared" si="3"/>
        <v>0</v>
      </c>
      <c r="G30" s="85" t="s">
        <v>205</v>
      </c>
      <c r="H30" s="197"/>
      <c r="I30" s="200"/>
      <c r="J30" s="191"/>
    </row>
    <row r="31" spans="1:20" ht="7.2" customHeight="1" thickBot="1" x14ac:dyDescent="0.35">
      <c r="B31" s="73"/>
      <c r="C31" s="73"/>
      <c r="D31" s="127"/>
      <c r="E31" s="127"/>
      <c r="F31" s="127"/>
      <c r="G31" s="73"/>
      <c r="H31" s="73"/>
      <c r="I31" s="73"/>
      <c r="J31" s="73"/>
      <c r="K31" s="5"/>
    </row>
    <row r="32" spans="1:20" ht="15" customHeight="1" x14ac:dyDescent="0.3">
      <c r="A32" s="2"/>
      <c r="B32" s="177" t="s">
        <v>18</v>
      </c>
      <c r="C32" s="78">
        <v>7.1</v>
      </c>
      <c r="D32" s="128"/>
      <c r="E32" s="139" t="b">
        <v>0</v>
      </c>
      <c r="F32" s="130" t="str">
        <f>IF(E32=TRUE,1,"0")</f>
        <v>0</v>
      </c>
      <c r="G32" s="83" t="s">
        <v>211</v>
      </c>
      <c r="H32" s="195" t="str">
        <f>IFERROR(SUMIF(Scorecard!$C$5:$C$36,Results!B32,Scorecard!$M$5:$M$36),"Incomplete Section")</f>
        <v>Incomplete Section</v>
      </c>
      <c r="I32" s="198">
        <f>SUMIF(Scorecard!$C$5:$C$36,Results!B32,Scorecard!$N$5:$N$36)</f>
        <v>12</v>
      </c>
      <c r="J32" s="189" t="str">
        <f>IFERROR(SUM(H32/I32),"Incomplete Section")</f>
        <v>Incomplete Section</v>
      </c>
    </row>
    <row r="33" spans="1:17" ht="15" customHeight="1" x14ac:dyDescent="0.3">
      <c r="A33" s="2"/>
      <c r="B33" s="178"/>
      <c r="C33" s="77">
        <v>7.2</v>
      </c>
      <c r="D33" s="134"/>
      <c r="E33" s="135" t="b">
        <v>0</v>
      </c>
      <c r="F33" s="133" t="str">
        <f t="shared" ref="F33:F35" si="4">IF(E33=TRUE,1,"0")</f>
        <v>0</v>
      </c>
      <c r="G33" s="84" t="s">
        <v>276</v>
      </c>
      <c r="H33" s="196"/>
      <c r="I33" s="199"/>
      <c r="J33" s="190"/>
    </row>
    <row r="34" spans="1:17" ht="15" customHeight="1" x14ac:dyDescent="0.3">
      <c r="A34" s="2"/>
      <c r="B34" s="178"/>
      <c r="C34" s="77">
        <v>7.3</v>
      </c>
      <c r="D34" s="134"/>
      <c r="E34" s="135" t="b">
        <v>0</v>
      </c>
      <c r="F34" s="133" t="str">
        <f t="shared" si="4"/>
        <v>0</v>
      </c>
      <c r="G34" s="84" t="s">
        <v>275</v>
      </c>
      <c r="H34" s="196"/>
      <c r="I34" s="199"/>
      <c r="J34" s="190"/>
    </row>
    <row r="35" spans="1:17" ht="15" customHeight="1" thickBot="1" x14ac:dyDescent="0.35">
      <c r="A35" s="2"/>
      <c r="B35" s="179"/>
      <c r="C35" s="79">
        <v>7.4</v>
      </c>
      <c r="D35" s="136"/>
      <c r="E35" s="137" t="b">
        <v>0</v>
      </c>
      <c r="F35" s="126" t="str">
        <f t="shared" si="4"/>
        <v>0</v>
      </c>
      <c r="G35" s="85" t="s">
        <v>212</v>
      </c>
      <c r="H35" s="197"/>
      <c r="I35" s="200"/>
      <c r="J35" s="191"/>
    </row>
    <row r="36" spans="1:17" ht="7.2" customHeight="1" thickBot="1" x14ac:dyDescent="0.35">
      <c r="B36" s="73"/>
      <c r="C36" s="73"/>
      <c r="D36" s="127"/>
      <c r="E36" s="127"/>
      <c r="F36" s="127"/>
      <c r="G36" s="73"/>
      <c r="H36" s="73"/>
      <c r="I36" s="73"/>
      <c r="J36" s="73"/>
      <c r="K36" s="5"/>
      <c r="L36" s="5"/>
    </row>
    <row r="37" spans="1:17" ht="15" customHeight="1" x14ac:dyDescent="0.3">
      <c r="A37" s="2"/>
      <c r="B37" s="177" t="s">
        <v>20</v>
      </c>
      <c r="C37" s="78">
        <v>8.1</v>
      </c>
      <c r="D37" s="128" t="e">
        <f>Scorecard!M32</f>
        <v>#N/A</v>
      </c>
      <c r="E37" s="139"/>
      <c r="F37" s="130" t="str">
        <f>IF(E37=TRUE,1,"0")</f>
        <v>0</v>
      </c>
      <c r="G37" s="83" t="s">
        <v>210</v>
      </c>
      <c r="H37" s="195" t="str">
        <f>IFERROR(SUMIF(Scorecard!$C$5:$C$36,Results!B37,Scorecard!$M$5:$M$36),"Incomplete Section")</f>
        <v>Incomplete Section</v>
      </c>
      <c r="I37" s="198">
        <f>SUMIF(Scorecard!$C$5:$C$36,Results!B37,Scorecard!$N$5:$N$36)</f>
        <v>6</v>
      </c>
      <c r="J37" s="189" t="str">
        <f>IFERROR(SUM(H37/I37),"Incomplete Section")</f>
        <v>Incomplete Section</v>
      </c>
    </row>
    <row r="38" spans="1:17" ht="15" customHeight="1" thickBot="1" x14ac:dyDescent="0.35">
      <c r="A38" s="2"/>
      <c r="B38" s="179"/>
      <c r="C38" s="79">
        <v>8.1999999999999993</v>
      </c>
      <c r="D38" s="136"/>
      <c r="E38" s="137" t="b">
        <v>0</v>
      </c>
      <c r="F38" s="126" t="str">
        <f>IF(E38=TRUE,1,"0")</f>
        <v>0</v>
      </c>
      <c r="G38" s="85" t="s">
        <v>277</v>
      </c>
      <c r="H38" s="197"/>
      <c r="I38" s="200"/>
      <c r="J38" s="191"/>
    </row>
    <row r="39" spans="1:17" ht="7.2" customHeight="1" thickBot="1" x14ac:dyDescent="0.35">
      <c r="B39" s="73"/>
      <c r="C39" s="73"/>
      <c r="D39" s="127"/>
      <c r="E39" s="127"/>
      <c r="F39" s="127"/>
      <c r="G39" s="73"/>
      <c r="H39" s="73"/>
      <c r="I39" s="73"/>
      <c r="J39" s="73"/>
      <c r="K39" s="5"/>
    </row>
    <row r="40" spans="1:17" ht="18" customHeight="1" x14ac:dyDescent="0.3">
      <c r="A40" s="2"/>
      <c r="B40" s="177" t="s">
        <v>19</v>
      </c>
      <c r="C40" s="78">
        <v>9.1</v>
      </c>
      <c r="D40" s="128"/>
      <c r="E40" s="139"/>
      <c r="F40" s="130" t="str">
        <f>IF(E40=TRUE,1,"0")</f>
        <v>0</v>
      </c>
      <c r="G40" s="83" t="s">
        <v>207</v>
      </c>
      <c r="H40" s="195" t="str">
        <f>IFERROR(SUMIF(Scorecard!$C$5:$C$36,Results!B40,Scorecard!$M$5:$M$36),"Incomplete Section")</f>
        <v>Incomplete Section</v>
      </c>
      <c r="I40" s="198">
        <f>SUMIF(Scorecard!$C$5:$C$36,Results!B40,Scorecard!$N$5:$N$36)</f>
        <v>9</v>
      </c>
      <c r="J40" s="189" t="str">
        <f>IFERROR(SUM(H40/I40),"Incomplete Section")</f>
        <v>Incomplete Section</v>
      </c>
    </row>
    <row r="41" spans="1:17" ht="18" customHeight="1" x14ac:dyDescent="0.3">
      <c r="A41" s="2"/>
      <c r="B41" s="178"/>
      <c r="C41" s="77">
        <v>9.1999999999999993</v>
      </c>
      <c r="D41" s="134"/>
      <c r="E41" s="135" t="b">
        <v>0</v>
      </c>
      <c r="F41" s="133" t="str">
        <f t="shared" ref="F41:F42" si="5">IF(E41=TRUE,1,"0")</f>
        <v>0</v>
      </c>
      <c r="G41" s="84" t="s">
        <v>208</v>
      </c>
      <c r="H41" s="196"/>
      <c r="I41" s="199"/>
      <c r="J41" s="190"/>
    </row>
    <row r="42" spans="1:17" ht="18" customHeight="1" thickBot="1" x14ac:dyDescent="0.35">
      <c r="A42" s="2"/>
      <c r="B42" s="179"/>
      <c r="C42" s="79">
        <v>9.3000000000000007</v>
      </c>
      <c r="D42" s="136"/>
      <c r="E42" s="137" t="b">
        <v>0</v>
      </c>
      <c r="F42" s="126" t="str">
        <f t="shared" si="5"/>
        <v>0</v>
      </c>
      <c r="G42" s="85" t="s">
        <v>209</v>
      </c>
      <c r="H42" s="197"/>
      <c r="I42" s="200"/>
      <c r="J42" s="191"/>
    </row>
    <row r="43" spans="1:17" ht="15" customHeight="1" thickBot="1" x14ac:dyDescent="0.35">
      <c r="A43" s="2"/>
    </row>
    <row r="44" spans="1:17" ht="15" thickBot="1" x14ac:dyDescent="0.35">
      <c r="A44" s="2"/>
      <c r="G44" s="55" t="s">
        <v>163</v>
      </c>
      <c r="H44" s="54">
        <f>SUM(H4:H40)</f>
        <v>0</v>
      </c>
      <c r="I44" s="51">
        <f>SUM(I4:I40)</f>
        <v>96</v>
      </c>
      <c r="J44" s="52">
        <f>IFERROR(SUM(H44/I44),"Incomplete Section")</f>
        <v>0</v>
      </c>
    </row>
    <row r="45" spans="1:17" s="8" customFormat="1" x14ac:dyDescent="0.3">
      <c r="A45" s="14"/>
      <c r="B45" s="5"/>
      <c r="C45" s="5"/>
      <c r="D45" s="5"/>
      <c r="E45" s="5"/>
      <c r="F45" s="5"/>
      <c r="G45" s="5"/>
      <c r="H45" s="5"/>
      <c r="I45" s="5"/>
      <c r="J45" s="5"/>
      <c r="K45" s="24"/>
      <c r="L45" s="21"/>
      <c r="M45" s="5"/>
      <c r="N45" s="5"/>
      <c r="O45" s="5"/>
      <c r="P45" s="5"/>
      <c r="Q45" s="5"/>
    </row>
    <row r="46" spans="1:17" x14ac:dyDescent="0.3">
      <c r="A46" s="2"/>
    </row>
    <row r="47" spans="1:17" x14ac:dyDescent="0.3">
      <c r="A47" s="2"/>
      <c r="B47" s="2"/>
      <c r="C47" s="2"/>
      <c r="D47" s="2"/>
      <c r="E47" s="2"/>
      <c r="F47" s="2"/>
    </row>
    <row r="48" spans="1:17" x14ac:dyDescent="0.3">
      <c r="A48" s="2"/>
      <c r="B48" s="2"/>
      <c r="C48" s="2"/>
      <c r="D48" s="2"/>
      <c r="E48" s="2"/>
      <c r="F48" s="2"/>
    </row>
    <row r="49" spans="1:11" x14ac:dyDescent="0.3">
      <c r="A49" s="2"/>
      <c r="B49" s="2"/>
      <c r="C49" s="2"/>
      <c r="D49" s="2"/>
      <c r="E49" s="2"/>
      <c r="F49" s="2"/>
      <c r="G49" s="2"/>
      <c r="H49" s="2"/>
      <c r="I49" s="2"/>
      <c r="J49" s="2"/>
    </row>
    <row r="59" spans="1:11" x14ac:dyDescent="0.3">
      <c r="K59" s="5"/>
    </row>
    <row r="60" spans="1:11" x14ac:dyDescent="0.3">
      <c r="K60" s="5"/>
    </row>
    <row r="61" spans="1:11" x14ac:dyDescent="0.3">
      <c r="K61" s="5"/>
    </row>
    <row r="62" spans="1:11" x14ac:dyDescent="0.3">
      <c r="K62" s="5"/>
    </row>
    <row r="63" spans="1:11" x14ac:dyDescent="0.3">
      <c r="K63" s="5"/>
    </row>
    <row r="64" spans="1:11" x14ac:dyDescent="0.3">
      <c r="K64" s="5"/>
    </row>
    <row r="65" spans="11:11" x14ac:dyDescent="0.3">
      <c r="K65" s="5"/>
    </row>
    <row r="66" spans="11:11" x14ac:dyDescent="0.3">
      <c r="K66" s="5"/>
    </row>
    <row r="67" spans="11:11" x14ac:dyDescent="0.3">
      <c r="K67" s="5"/>
    </row>
    <row r="68" spans="11:11" x14ac:dyDescent="0.3">
      <c r="K68" s="5"/>
    </row>
    <row r="69" spans="11:11" x14ac:dyDescent="0.3">
      <c r="K69" s="5"/>
    </row>
    <row r="70" spans="11:11" x14ac:dyDescent="0.3">
      <c r="K70" s="5"/>
    </row>
    <row r="71" spans="11:11" x14ac:dyDescent="0.3">
      <c r="K71" s="5"/>
    </row>
    <row r="72" spans="11:11" x14ac:dyDescent="0.3">
      <c r="K72" s="5"/>
    </row>
    <row r="73" spans="11:11" x14ac:dyDescent="0.3">
      <c r="K73" s="5"/>
    </row>
    <row r="74" spans="11:11" x14ac:dyDescent="0.3">
      <c r="K74" s="5"/>
    </row>
    <row r="75" spans="11:11" x14ac:dyDescent="0.3">
      <c r="K75" s="5"/>
    </row>
    <row r="76" spans="11:11" x14ac:dyDescent="0.3">
      <c r="K76" s="5"/>
    </row>
    <row r="77" spans="11:11" x14ac:dyDescent="0.3">
      <c r="K77" s="5"/>
    </row>
    <row r="78" spans="11:11" x14ac:dyDescent="0.3">
      <c r="K78" s="5"/>
    </row>
    <row r="79" spans="11:11" x14ac:dyDescent="0.3">
      <c r="K79" s="5"/>
    </row>
    <row r="80" spans="11:11" x14ac:dyDescent="0.3">
      <c r="K80" s="5"/>
    </row>
    <row r="81" spans="11:11" x14ac:dyDescent="0.3">
      <c r="K81" s="5"/>
    </row>
    <row r="82" spans="11:11" x14ac:dyDescent="0.3">
      <c r="K82" s="5"/>
    </row>
    <row r="83" spans="11:11" x14ac:dyDescent="0.3">
      <c r="K83" s="5"/>
    </row>
    <row r="84" spans="11:11" x14ac:dyDescent="0.3">
      <c r="K84" s="5"/>
    </row>
    <row r="85" spans="11:11" x14ac:dyDescent="0.3">
      <c r="K85" s="5"/>
    </row>
    <row r="86" spans="11:11" x14ac:dyDescent="0.3">
      <c r="K86" s="5"/>
    </row>
    <row r="87" spans="11:11" x14ac:dyDescent="0.3">
      <c r="K87" s="5"/>
    </row>
    <row r="88" spans="11:11" x14ac:dyDescent="0.3">
      <c r="K88" s="5"/>
    </row>
    <row r="89" spans="11:11" x14ac:dyDescent="0.3">
      <c r="K89" s="5"/>
    </row>
    <row r="90" spans="11:11" x14ac:dyDescent="0.3">
      <c r="K90" s="5"/>
    </row>
    <row r="91" spans="11:11" x14ac:dyDescent="0.3">
      <c r="K91" s="5"/>
    </row>
    <row r="92" spans="11:11" x14ac:dyDescent="0.3">
      <c r="K92" s="5"/>
    </row>
    <row r="93" spans="11:11" x14ac:dyDescent="0.3">
      <c r="K93" s="5"/>
    </row>
    <row r="94" spans="11:11" x14ac:dyDescent="0.3">
      <c r="K94" s="5"/>
    </row>
    <row r="95" spans="11:11" x14ac:dyDescent="0.3">
      <c r="K95" s="5"/>
    </row>
    <row r="96" spans="11:11" x14ac:dyDescent="0.3">
      <c r="K96" s="5"/>
    </row>
    <row r="97" spans="11:11" x14ac:dyDescent="0.3">
      <c r="K97" s="5"/>
    </row>
    <row r="98" spans="11:11" x14ac:dyDescent="0.3">
      <c r="K98" s="5"/>
    </row>
  </sheetData>
  <sheetProtection algorithmName="SHA-512" hashValue="Jm0DlLJKpBpO2Syj4QR4SHvSzkPwud9NCVPJe6rMzN7Luuo+uaeHk6/62PQL4/Q3AtXambC9Iq2jttjbcR4PTA==" saltValue="XgWJHUZOenGsiPzVF0yYLQ==" spinCount="100000" sheet="1" objects="1" scenarios="1"/>
  <mergeCells count="34">
    <mergeCell ref="H40:H42"/>
    <mergeCell ref="I40:I42"/>
    <mergeCell ref="J40:J42"/>
    <mergeCell ref="B4:B9"/>
    <mergeCell ref="B11:B18"/>
    <mergeCell ref="H32:H35"/>
    <mergeCell ref="I32:I35"/>
    <mergeCell ref="J32:J35"/>
    <mergeCell ref="H37:H38"/>
    <mergeCell ref="I37:I38"/>
    <mergeCell ref="J37:J38"/>
    <mergeCell ref="H25:H26"/>
    <mergeCell ref="I25:I26"/>
    <mergeCell ref="J25:J26"/>
    <mergeCell ref="H28:H30"/>
    <mergeCell ref="I28:I30"/>
    <mergeCell ref="J28:J30"/>
    <mergeCell ref="H4:H9"/>
    <mergeCell ref="I4:I9"/>
    <mergeCell ref="J4:J9"/>
    <mergeCell ref="D3:G3"/>
    <mergeCell ref="B40:B42"/>
    <mergeCell ref="B37:B38"/>
    <mergeCell ref="B32:B35"/>
    <mergeCell ref="B28:B30"/>
    <mergeCell ref="B25:B26"/>
    <mergeCell ref="B3:C3"/>
    <mergeCell ref="B20:B23"/>
    <mergeCell ref="H11:H18"/>
    <mergeCell ref="I11:I18"/>
    <mergeCell ref="J11:J18"/>
    <mergeCell ref="H20:H23"/>
    <mergeCell ref="I20:I23"/>
    <mergeCell ref="J20:J23"/>
  </mergeCells>
  <conditionalFormatting sqref="J4 J11 J20 J25 J32 J37 J40 J28">
    <cfRule type="colorScale" priority="147">
      <colorScale>
        <cfvo type="num" val="0"/>
        <cfvo type="num" val="0.5"/>
        <cfvo type="num" val="1"/>
        <color rgb="FFFF0000"/>
        <color rgb="FFFFFF00"/>
        <color rgb="FF00B050"/>
      </colorScale>
    </cfRule>
  </conditionalFormatting>
  <pageMargins left="0.7" right="0.7" top="0.75" bottom="0.75" header="0.3" footer="0.3"/>
  <pageSetup orientation="portrait" r:id="rId1"/>
  <headerFooter>
    <oddHeader>&amp;C&amp;G</oddHead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41" id="{D710C279-F8FC-4727-B644-FCA7CF9F0C55}">
            <xm:f>Scorecard!$M$5=0</xm:f>
            <x14:dxf>
              <fill>
                <patternFill>
                  <bgColor rgb="FFFF0000"/>
                </patternFill>
              </fill>
            </x14:dxf>
          </x14:cfRule>
          <x14:cfRule type="expression" priority="142" id="{8E18BC18-D176-4822-B509-D12C8969FC52}">
            <xm:f>Scorecard!$M$5=2</xm:f>
            <x14:dxf>
              <fill>
                <patternFill>
                  <bgColor rgb="FFFFFF00"/>
                </patternFill>
              </fill>
            </x14:dxf>
          </x14:cfRule>
          <x14:cfRule type="expression" priority="143" id="{9286A292-71C0-40A8-9D82-A08C464C4311}">
            <xm:f>Scorecard!$M$5=3</xm:f>
            <x14:dxf>
              <fill>
                <patternFill>
                  <bgColor rgb="FF00B050"/>
                </patternFill>
              </fill>
            </x14:dxf>
          </x14:cfRule>
          <xm:sqref>G4</xm:sqref>
        </x14:conditionalFormatting>
        <x14:conditionalFormatting xmlns:xm="http://schemas.microsoft.com/office/excel/2006/main">
          <x14:cfRule type="iconSet" priority="112" id="{4A1208CD-8797-4F76-862A-76F30E89B3DB}">
            <x14:iconSet custom="1">
              <x14:cfvo type="percent">
                <xm:f>0</xm:f>
              </x14:cfvo>
              <x14:cfvo type="num">
                <xm:f>0</xm:f>
              </x14:cfvo>
              <x14:cfvo type="num">
                <xm:f>1</xm:f>
              </x14:cfvo>
              <x14:cfIcon iconSet="NoIcons" iconId="0"/>
              <x14:cfIcon iconSet="3Flags" iconId="0"/>
              <x14:cfIcon iconSet="NoIcons" iconId="0"/>
            </x14:iconSet>
          </x14:cfRule>
          <xm:sqref>T18</xm:sqref>
        </x14:conditionalFormatting>
        <x14:conditionalFormatting xmlns:xm="http://schemas.microsoft.com/office/excel/2006/main">
          <x14:cfRule type="expression" priority="109" id="{5C49A4DB-D2EB-4DAB-B8F0-50EBD3DC8668}">
            <xm:f>Scorecard!$M$6=0</xm:f>
            <x14:dxf>
              <fill>
                <patternFill>
                  <bgColor rgb="FFFF0000"/>
                </patternFill>
              </fill>
            </x14:dxf>
          </x14:cfRule>
          <x14:cfRule type="expression" priority="110" id="{09C9C9BA-FA42-495C-8E01-22DB876BC03C}">
            <xm:f>Scorecard!$M$6=2</xm:f>
            <x14:dxf>
              <fill>
                <patternFill>
                  <bgColor rgb="FFFFFF00"/>
                </patternFill>
              </fill>
            </x14:dxf>
          </x14:cfRule>
          <x14:cfRule type="expression" priority="111" id="{CE8F1CA1-E10F-45A9-8CB4-7856BF1DFE41}">
            <xm:f>Scorecard!$M$6=3</xm:f>
            <x14:dxf>
              <fill>
                <patternFill>
                  <bgColor rgb="FF00B050"/>
                </patternFill>
              </fill>
            </x14:dxf>
          </x14:cfRule>
          <xm:sqref>G5</xm:sqref>
        </x14:conditionalFormatting>
        <x14:conditionalFormatting xmlns:xm="http://schemas.microsoft.com/office/excel/2006/main">
          <x14:cfRule type="expression" priority="106" id="{52E32B28-C2CA-467E-9CEC-F4C848DCDB9D}">
            <xm:f>Scorecard!$M$7=0</xm:f>
            <x14:dxf>
              <fill>
                <patternFill>
                  <bgColor rgb="FFFF0000"/>
                </patternFill>
              </fill>
            </x14:dxf>
          </x14:cfRule>
          <x14:cfRule type="expression" priority="107" id="{4226C628-B9B7-41DA-B72E-E37A825EE3AE}">
            <xm:f>Scorecard!$M$7=2</xm:f>
            <x14:dxf>
              <fill>
                <patternFill>
                  <bgColor rgb="FFFFFF00"/>
                </patternFill>
              </fill>
            </x14:dxf>
          </x14:cfRule>
          <x14:cfRule type="expression" priority="108" id="{9600021B-7A98-470A-8D7A-F5015AD2EC0C}">
            <xm:f>Scorecard!$M$7=3</xm:f>
            <x14:dxf>
              <fill>
                <patternFill>
                  <bgColor rgb="FF00B050"/>
                </patternFill>
              </fill>
            </x14:dxf>
          </x14:cfRule>
          <xm:sqref>G6</xm:sqref>
        </x14:conditionalFormatting>
        <x14:conditionalFormatting xmlns:xm="http://schemas.microsoft.com/office/excel/2006/main">
          <x14:cfRule type="expression" priority="103" id="{127D9D7C-9A1E-4D08-9CA8-C01651F514B7}">
            <xm:f>Scorecard!$M$8=0</xm:f>
            <x14:dxf>
              <fill>
                <patternFill>
                  <bgColor rgb="FFFF0000"/>
                </patternFill>
              </fill>
            </x14:dxf>
          </x14:cfRule>
          <x14:cfRule type="expression" priority="104" id="{284E3908-239F-4FEA-854B-D76D1DB9400E}">
            <xm:f>Scorecard!$M$8=2</xm:f>
            <x14:dxf>
              <fill>
                <patternFill>
                  <bgColor rgb="FFFFFF00"/>
                </patternFill>
              </fill>
            </x14:dxf>
          </x14:cfRule>
          <x14:cfRule type="expression" priority="105" id="{8E5F98E7-A28F-41E0-B6F0-88898E997124}">
            <xm:f>Scorecard!$M$8=3</xm:f>
            <x14:dxf>
              <fill>
                <patternFill>
                  <bgColor rgb="FF00B050"/>
                </patternFill>
              </fill>
            </x14:dxf>
          </x14:cfRule>
          <xm:sqref>G7</xm:sqref>
        </x14:conditionalFormatting>
        <x14:conditionalFormatting xmlns:xm="http://schemas.microsoft.com/office/excel/2006/main">
          <x14:cfRule type="expression" priority="100" id="{83C7EAFD-1A85-4015-809B-2F1F5C53DBD6}">
            <xm:f>Scorecard!$M$9=0</xm:f>
            <x14:dxf>
              <fill>
                <patternFill>
                  <bgColor rgb="FFFF0000"/>
                </patternFill>
              </fill>
            </x14:dxf>
          </x14:cfRule>
          <x14:cfRule type="expression" priority="101" id="{9259C2D4-00C7-4A96-8507-328E35E5474C}">
            <xm:f>Scorecard!$M$9=2</xm:f>
            <x14:dxf>
              <fill>
                <patternFill>
                  <bgColor rgb="FFFFFF00"/>
                </patternFill>
              </fill>
            </x14:dxf>
          </x14:cfRule>
          <x14:cfRule type="expression" priority="102" id="{9D05A1D1-0BAF-47DA-B818-72DFE629116C}">
            <xm:f>Scorecard!$M$9=3</xm:f>
            <x14:dxf>
              <fill>
                <patternFill>
                  <bgColor rgb="FF00B050"/>
                </patternFill>
              </fill>
            </x14:dxf>
          </x14:cfRule>
          <xm:sqref>G8</xm:sqref>
        </x14:conditionalFormatting>
        <x14:conditionalFormatting xmlns:xm="http://schemas.microsoft.com/office/excel/2006/main">
          <x14:cfRule type="expression" priority="97" id="{EC2D9AF1-2D60-433A-8556-C27A694FB601}">
            <xm:f>Scorecard!$M$10=0</xm:f>
            <x14:dxf>
              <fill>
                <patternFill>
                  <bgColor rgb="FFFF0000"/>
                </patternFill>
              </fill>
            </x14:dxf>
          </x14:cfRule>
          <x14:cfRule type="expression" priority="98" id="{B2748985-0033-4D15-B004-53E5EA9031E1}">
            <xm:f>Scorecard!$M$10=2</xm:f>
            <x14:dxf>
              <fill>
                <patternFill>
                  <bgColor rgb="FFFFFF00"/>
                </patternFill>
              </fill>
            </x14:dxf>
          </x14:cfRule>
          <x14:cfRule type="expression" priority="99" id="{53F1FA9D-0DB7-467B-BC52-C195145FF71D}">
            <xm:f>Scorecard!$M$10=3</xm:f>
            <x14:dxf>
              <fill>
                <patternFill>
                  <bgColor rgb="FF00B050"/>
                </patternFill>
              </fill>
            </x14:dxf>
          </x14:cfRule>
          <xm:sqref>G9</xm:sqref>
        </x14:conditionalFormatting>
        <x14:conditionalFormatting xmlns:xm="http://schemas.microsoft.com/office/excel/2006/main">
          <x14:cfRule type="expression" priority="94" id="{B274B346-D808-4513-ACC5-2ECC731FAE46}">
            <xm:f>Scorecard!$M$11=0</xm:f>
            <x14:dxf>
              <fill>
                <patternFill>
                  <bgColor rgb="FFFF0000"/>
                </patternFill>
              </fill>
            </x14:dxf>
          </x14:cfRule>
          <x14:cfRule type="expression" priority="95" id="{039CD886-BF6C-4B57-8E24-E42A5E03010C}">
            <xm:f>Scorecard!$M$11=2</xm:f>
            <x14:dxf>
              <fill>
                <patternFill>
                  <bgColor rgb="FFFFFF00"/>
                </patternFill>
              </fill>
            </x14:dxf>
          </x14:cfRule>
          <x14:cfRule type="expression" priority="96" id="{78194BE8-9E3C-4D9F-BE0B-1BD28591E6B8}">
            <xm:f>Scorecard!$M$11=3</xm:f>
            <x14:dxf>
              <fill>
                <patternFill>
                  <bgColor rgb="FF00B050"/>
                </patternFill>
              </fill>
            </x14:dxf>
          </x14:cfRule>
          <xm:sqref>G11</xm:sqref>
        </x14:conditionalFormatting>
        <x14:conditionalFormatting xmlns:xm="http://schemas.microsoft.com/office/excel/2006/main">
          <x14:cfRule type="expression" priority="91" id="{05D57023-B3DA-4F36-BCA1-CB7664975A81}">
            <xm:f>Scorecard!$M$12=0</xm:f>
            <x14:dxf>
              <fill>
                <patternFill>
                  <bgColor rgb="FFFF0000"/>
                </patternFill>
              </fill>
            </x14:dxf>
          </x14:cfRule>
          <x14:cfRule type="expression" priority="92" id="{B37F1951-46CB-45AC-84D9-4313D0A163E4}">
            <xm:f>Scorecard!$M$12=2</xm:f>
            <x14:dxf>
              <fill>
                <patternFill>
                  <bgColor rgb="FFFFFF00"/>
                </patternFill>
              </fill>
            </x14:dxf>
          </x14:cfRule>
          <x14:cfRule type="expression" priority="93" id="{24C3EA4E-73B7-488A-A959-6705690C2078}">
            <xm:f>Scorecard!$M$12=3</xm:f>
            <x14:dxf>
              <fill>
                <patternFill>
                  <bgColor rgb="FF00B050"/>
                </patternFill>
              </fill>
            </x14:dxf>
          </x14:cfRule>
          <xm:sqref>G12</xm:sqref>
        </x14:conditionalFormatting>
        <x14:conditionalFormatting xmlns:xm="http://schemas.microsoft.com/office/excel/2006/main">
          <x14:cfRule type="expression" priority="88" id="{4C6705D9-2A13-47CF-B7A7-BF48C21AAEC1}">
            <xm:f>Scorecard!$M$13=0</xm:f>
            <x14:dxf>
              <fill>
                <patternFill>
                  <bgColor rgb="FFFF0000"/>
                </patternFill>
              </fill>
            </x14:dxf>
          </x14:cfRule>
          <x14:cfRule type="expression" priority="89" id="{29A9310F-EE73-40E2-A987-FB71B0BBAF1A}">
            <xm:f>Scorecard!$M$13=2</xm:f>
            <x14:dxf>
              <fill>
                <patternFill>
                  <bgColor rgb="FFFFFF00"/>
                </patternFill>
              </fill>
            </x14:dxf>
          </x14:cfRule>
          <x14:cfRule type="expression" priority="90" id="{DA18C7DE-B46D-498E-B397-CDA58BF0031D}">
            <xm:f>Scorecard!$M$13=3</xm:f>
            <x14:dxf>
              <fill>
                <patternFill>
                  <bgColor rgb="FF00B050"/>
                </patternFill>
              </fill>
            </x14:dxf>
          </x14:cfRule>
          <xm:sqref>G13</xm:sqref>
        </x14:conditionalFormatting>
        <x14:conditionalFormatting xmlns:xm="http://schemas.microsoft.com/office/excel/2006/main">
          <x14:cfRule type="expression" priority="85" id="{824DD534-A3FC-432E-93F3-71913A7BD140}">
            <xm:f>Scorecard!$M$14=2</xm:f>
            <x14:dxf>
              <fill>
                <patternFill>
                  <bgColor rgb="FFFFFF00"/>
                </patternFill>
              </fill>
            </x14:dxf>
          </x14:cfRule>
          <x14:cfRule type="expression" priority="86" id="{5F31544B-2820-4DBF-8DE8-51C9EC99030D}">
            <xm:f>Scorecard!$M$14=3</xm:f>
            <x14:dxf>
              <fill>
                <patternFill>
                  <bgColor rgb="FF00B050"/>
                </patternFill>
              </fill>
            </x14:dxf>
          </x14:cfRule>
          <x14:cfRule type="expression" priority="87" id="{FB8A1476-1342-4CEA-A4F4-D5BFA3872BCE}">
            <xm:f>Scorecard!$M$14=0</xm:f>
            <x14:dxf>
              <fill>
                <patternFill>
                  <bgColor rgb="FFFF0000"/>
                </patternFill>
              </fill>
            </x14:dxf>
          </x14:cfRule>
          <xm:sqref>G14</xm:sqref>
        </x14:conditionalFormatting>
        <x14:conditionalFormatting xmlns:xm="http://schemas.microsoft.com/office/excel/2006/main">
          <x14:cfRule type="expression" priority="82" id="{A02DD101-A034-4E15-BE6A-9FB448A0BF2E}">
            <xm:f>Scorecard!$M$15=0</xm:f>
            <x14:dxf>
              <fill>
                <patternFill>
                  <bgColor rgb="FFFF0000"/>
                </patternFill>
              </fill>
            </x14:dxf>
          </x14:cfRule>
          <x14:cfRule type="expression" priority="83" id="{8F6623C8-8A7A-4964-A2D4-F14652EF08E2}">
            <xm:f>Scorecard!$M$15=2</xm:f>
            <x14:dxf>
              <fill>
                <patternFill>
                  <bgColor rgb="FFFFFF00"/>
                </patternFill>
              </fill>
            </x14:dxf>
          </x14:cfRule>
          <x14:cfRule type="expression" priority="84" id="{AFB9E6F5-8A48-4533-8F82-5A930BB25694}">
            <xm:f>Scorecard!$M$15=3</xm:f>
            <x14:dxf>
              <fill>
                <patternFill>
                  <bgColor rgb="FF00B050"/>
                </patternFill>
              </fill>
            </x14:dxf>
          </x14:cfRule>
          <xm:sqref>G15</xm:sqref>
        </x14:conditionalFormatting>
        <x14:conditionalFormatting xmlns:xm="http://schemas.microsoft.com/office/excel/2006/main">
          <x14:cfRule type="expression" priority="79" id="{C2B49446-C21F-4FC7-B0EC-A4947F29BE04}">
            <xm:f>Scorecard!$M$16=0</xm:f>
            <x14:dxf>
              <fill>
                <patternFill>
                  <bgColor rgb="FFFF0000"/>
                </patternFill>
              </fill>
            </x14:dxf>
          </x14:cfRule>
          <x14:cfRule type="expression" priority="80" id="{921C6450-9E25-46AC-976D-10C47C5B95A6}">
            <xm:f>Scorecard!$M$16=2</xm:f>
            <x14:dxf>
              <fill>
                <patternFill>
                  <bgColor rgb="FFFFFF00"/>
                </patternFill>
              </fill>
            </x14:dxf>
          </x14:cfRule>
          <x14:cfRule type="expression" priority="81" id="{37E9D3CB-7C1E-498B-842F-0EA2A60A4E04}">
            <xm:f>Scorecard!$M$16=3</xm:f>
            <x14:dxf>
              <fill>
                <patternFill>
                  <bgColor rgb="FF00B050"/>
                </patternFill>
              </fill>
            </x14:dxf>
          </x14:cfRule>
          <xm:sqref>G16</xm:sqref>
        </x14:conditionalFormatting>
        <x14:conditionalFormatting xmlns:xm="http://schemas.microsoft.com/office/excel/2006/main">
          <x14:cfRule type="expression" priority="76" id="{52BE64D1-EEA3-43C5-8A32-51B7F2640C13}">
            <xm:f>Scorecard!$M$17=0</xm:f>
            <x14:dxf>
              <fill>
                <patternFill>
                  <bgColor rgb="FFFF0000"/>
                </patternFill>
              </fill>
            </x14:dxf>
          </x14:cfRule>
          <x14:cfRule type="expression" priority="77" id="{D74566BD-EDF6-430F-8288-EDA9ACB859EF}">
            <xm:f>Scorecard!$M$17=2</xm:f>
            <x14:dxf>
              <fill>
                <patternFill>
                  <bgColor rgb="FFFFFF00"/>
                </patternFill>
              </fill>
            </x14:dxf>
          </x14:cfRule>
          <x14:cfRule type="expression" priority="78" id="{5A8319AC-C964-4533-B090-03095F66EB78}">
            <xm:f>Scorecard!$M$17=3</xm:f>
            <x14:dxf>
              <fill>
                <patternFill>
                  <bgColor rgb="FF00B050"/>
                </patternFill>
              </fill>
            </x14:dxf>
          </x14:cfRule>
          <xm:sqref>G17</xm:sqref>
        </x14:conditionalFormatting>
        <x14:conditionalFormatting xmlns:xm="http://schemas.microsoft.com/office/excel/2006/main">
          <x14:cfRule type="expression" priority="73" id="{95ADFE2F-ED19-47E4-80A5-EF3B875B0449}">
            <xm:f>Scorecard!$M$18=0</xm:f>
            <x14:dxf>
              <fill>
                <patternFill>
                  <bgColor rgb="FFFF0000"/>
                </patternFill>
              </fill>
            </x14:dxf>
          </x14:cfRule>
          <x14:cfRule type="expression" priority="74" id="{431611D1-337A-4892-BA49-627087E9A957}">
            <xm:f>Scorecard!$M$18=2</xm:f>
            <x14:dxf>
              <fill>
                <patternFill>
                  <bgColor rgb="FFFFFF00"/>
                </patternFill>
              </fill>
            </x14:dxf>
          </x14:cfRule>
          <x14:cfRule type="expression" priority="75" id="{D95AFF78-59A2-4F75-B709-5E60182A5971}">
            <xm:f>Scorecard!$M$18=3</xm:f>
            <x14:dxf>
              <fill>
                <patternFill>
                  <bgColor rgb="FF00B050"/>
                </patternFill>
              </fill>
            </x14:dxf>
          </x14:cfRule>
          <xm:sqref>G18</xm:sqref>
        </x14:conditionalFormatting>
        <x14:conditionalFormatting xmlns:xm="http://schemas.microsoft.com/office/excel/2006/main">
          <x14:cfRule type="expression" priority="70" id="{3A62F813-B6BE-4389-9291-37946819D02C}">
            <xm:f>Scorecard!$M$19=0</xm:f>
            <x14:dxf>
              <fill>
                <patternFill>
                  <bgColor rgb="FFFF0000"/>
                </patternFill>
              </fill>
            </x14:dxf>
          </x14:cfRule>
          <x14:cfRule type="expression" priority="71" id="{622B7B82-0811-4C89-9C85-0A7B9621E02D}">
            <xm:f>Scorecard!$M$19=2</xm:f>
            <x14:dxf>
              <fill>
                <patternFill>
                  <bgColor rgb="FFFFFF00"/>
                </patternFill>
              </fill>
            </x14:dxf>
          </x14:cfRule>
          <x14:cfRule type="expression" priority="72" id="{F4F83AC1-6430-458D-A07A-56570AE2D782}">
            <xm:f>Scorecard!$M$19=3</xm:f>
            <x14:dxf>
              <fill>
                <patternFill>
                  <bgColor rgb="FF00B050"/>
                </patternFill>
              </fill>
            </x14:dxf>
          </x14:cfRule>
          <xm:sqref>G20</xm:sqref>
        </x14:conditionalFormatting>
        <x14:conditionalFormatting xmlns:xm="http://schemas.microsoft.com/office/excel/2006/main">
          <x14:cfRule type="expression" priority="67" id="{78FF9300-87F6-4350-996A-22E322C6E0AB}">
            <xm:f>Scorecard!$M$20=0</xm:f>
            <x14:dxf>
              <fill>
                <patternFill>
                  <bgColor rgb="FFFF0000"/>
                </patternFill>
              </fill>
            </x14:dxf>
          </x14:cfRule>
          <x14:cfRule type="expression" priority="68" id="{63676C50-B578-4013-8F0D-14BAA4DCEE56}">
            <xm:f>Scorecard!$M$20=2</xm:f>
            <x14:dxf>
              <fill>
                <patternFill>
                  <bgColor rgb="FFFFFF00"/>
                </patternFill>
              </fill>
            </x14:dxf>
          </x14:cfRule>
          <x14:cfRule type="expression" priority="69" id="{737D1E32-CE07-4B5E-8B25-B2BD9370ADEE}">
            <xm:f>Scorecard!$M$20=3</xm:f>
            <x14:dxf>
              <fill>
                <patternFill>
                  <bgColor rgb="FF00B050"/>
                </patternFill>
              </fill>
            </x14:dxf>
          </x14:cfRule>
          <xm:sqref>G21</xm:sqref>
        </x14:conditionalFormatting>
        <x14:conditionalFormatting xmlns:xm="http://schemas.microsoft.com/office/excel/2006/main">
          <x14:cfRule type="expression" priority="64" id="{CBFBD0B3-6A5E-4B1B-BB3A-8B6A497F10C8}">
            <xm:f>Scorecard!$M$21=0</xm:f>
            <x14:dxf>
              <fill>
                <patternFill>
                  <bgColor rgb="FFFF0000"/>
                </patternFill>
              </fill>
            </x14:dxf>
          </x14:cfRule>
          <x14:cfRule type="expression" priority="65" id="{B3C513C7-3154-489E-8A64-7D039A24BBEE}">
            <xm:f>Scorecard!$M$21=2</xm:f>
            <x14:dxf>
              <fill>
                <patternFill>
                  <bgColor rgb="FFFFFF00"/>
                </patternFill>
              </fill>
            </x14:dxf>
          </x14:cfRule>
          <x14:cfRule type="expression" priority="66" id="{B937DA77-2357-4305-B9E9-D2679F65101E}">
            <xm:f>Scorecard!$M$21=3</xm:f>
            <x14:dxf>
              <fill>
                <patternFill>
                  <bgColor rgb="FF00B050"/>
                </patternFill>
              </fill>
            </x14:dxf>
          </x14:cfRule>
          <xm:sqref>G22</xm:sqref>
        </x14:conditionalFormatting>
        <x14:conditionalFormatting xmlns:xm="http://schemas.microsoft.com/office/excel/2006/main">
          <x14:cfRule type="expression" priority="61" id="{217ECBCB-6BCF-413E-996D-3D3E400B20A0}">
            <xm:f>Scorecard!$M$22=0</xm:f>
            <x14:dxf>
              <fill>
                <patternFill>
                  <bgColor rgb="FFFF0000"/>
                </patternFill>
              </fill>
            </x14:dxf>
          </x14:cfRule>
          <x14:cfRule type="expression" priority="62" id="{A5B6A16E-6E37-4E1A-814D-0D912FDD4A39}">
            <xm:f>Scorecard!$M$22=2</xm:f>
            <x14:dxf>
              <fill>
                <patternFill>
                  <bgColor rgb="FFFFFF00"/>
                </patternFill>
              </fill>
            </x14:dxf>
          </x14:cfRule>
          <x14:cfRule type="expression" priority="63" id="{4EB6553E-AB15-4667-A4AC-E9A1AF1E28DA}">
            <xm:f>Scorecard!$M$22=3</xm:f>
            <x14:dxf>
              <fill>
                <patternFill>
                  <bgColor rgb="FF00B050"/>
                </patternFill>
              </fill>
            </x14:dxf>
          </x14:cfRule>
          <xm:sqref>G23</xm:sqref>
        </x14:conditionalFormatting>
        <x14:conditionalFormatting xmlns:xm="http://schemas.microsoft.com/office/excel/2006/main">
          <x14:cfRule type="expression" priority="58" id="{50A9AE79-3DB4-4E57-AE57-4FA9191A7241}">
            <xm:f>Scorecard!$M$23=0</xm:f>
            <x14:dxf>
              <fill>
                <patternFill>
                  <bgColor rgb="FFFF0000"/>
                </patternFill>
              </fill>
            </x14:dxf>
          </x14:cfRule>
          <x14:cfRule type="expression" priority="59" id="{24A82E0D-84F7-4B32-AE1E-18AE97C24660}">
            <xm:f>Scorecard!$M$23=2</xm:f>
            <x14:dxf>
              <fill>
                <patternFill>
                  <bgColor rgb="FFFFFF00"/>
                </patternFill>
              </fill>
            </x14:dxf>
          </x14:cfRule>
          <x14:cfRule type="expression" priority="60" id="{9FA06DD8-FF0F-48B7-88F7-B03ABDC0C48B}">
            <xm:f>Scorecard!$M$23=3</xm:f>
            <x14:dxf>
              <fill>
                <patternFill>
                  <bgColor rgb="FF00B050"/>
                </patternFill>
              </fill>
            </x14:dxf>
          </x14:cfRule>
          <xm:sqref>G25</xm:sqref>
        </x14:conditionalFormatting>
        <x14:conditionalFormatting xmlns:xm="http://schemas.microsoft.com/office/excel/2006/main">
          <x14:cfRule type="expression" priority="55" id="{E634D7F8-D077-4AE4-839E-2F17FC366372}">
            <xm:f>Scorecard!$M$24=0</xm:f>
            <x14:dxf>
              <fill>
                <patternFill>
                  <bgColor rgb="FFFF0000"/>
                </patternFill>
              </fill>
            </x14:dxf>
          </x14:cfRule>
          <x14:cfRule type="expression" priority="56" id="{31AC822C-D8B5-4BB3-B7FC-C2977EA523B0}">
            <xm:f>Scorecard!$M$24=2</xm:f>
            <x14:dxf>
              <fill>
                <patternFill>
                  <bgColor rgb="FFFFFF00"/>
                </patternFill>
              </fill>
            </x14:dxf>
          </x14:cfRule>
          <x14:cfRule type="expression" priority="57" id="{2B222F41-8637-41A9-920C-330069237F76}">
            <xm:f>Scorecard!$M$24=3</xm:f>
            <x14:dxf>
              <fill>
                <patternFill>
                  <bgColor rgb="FF00B050"/>
                </patternFill>
              </fill>
            </x14:dxf>
          </x14:cfRule>
          <xm:sqref>G26</xm:sqref>
        </x14:conditionalFormatting>
        <x14:conditionalFormatting xmlns:xm="http://schemas.microsoft.com/office/excel/2006/main">
          <x14:cfRule type="expression" priority="52" id="{A6554827-4D03-471F-B43A-04BB8964D13F}">
            <xm:f>Scorecard!$M$25=0</xm:f>
            <x14:dxf>
              <fill>
                <patternFill>
                  <bgColor rgb="FFFF0000"/>
                </patternFill>
              </fill>
            </x14:dxf>
          </x14:cfRule>
          <x14:cfRule type="expression" priority="53" id="{EA963367-B4A8-4B83-92C0-CCCBB9E5D7A2}">
            <xm:f>Scorecard!$M$25=2</xm:f>
            <x14:dxf>
              <fill>
                <patternFill>
                  <bgColor rgb="FFFFFF00"/>
                </patternFill>
              </fill>
            </x14:dxf>
          </x14:cfRule>
          <x14:cfRule type="expression" priority="54" id="{6C1FA5BB-A018-4CDE-8903-E7346B7850F1}">
            <xm:f>Scorecard!$M$25=3</xm:f>
            <x14:dxf>
              <fill>
                <patternFill>
                  <bgColor rgb="FF00B050"/>
                </patternFill>
              </fill>
            </x14:dxf>
          </x14:cfRule>
          <xm:sqref>G28</xm:sqref>
        </x14:conditionalFormatting>
        <x14:conditionalFormatting xmlns:xm="http://schemas.microsoft.com/office/excel/2006/main">
          <x14:cfRule type="expression" priority="49" id="{7B4BBD9F-CCEB-45D4-9E52-4C00AA0DA711}">
            <xm:f>Scorecard!$M$26=0</xm:f>
            <x14:dxf>
              <fill>
                <patternFill>
                  <bgColor rgb="FFFF0000"/>
                </patternFill>
              </fill>
            </x14:dxf>
          </x14:cfRule>
          <x14:cfRule type="expression" priority="50" id="{5B6246AE-D935-4521-9235-585928DBA2C8}">
            <xm:f>Scorecard!$M$26=2</xm:f>
            <x14:dxf>
              <fill>
                <patternFill>
                  <bgColor rgb="FFFFFF00"/>
                </patternFill>
              </fill>
            </x14:dxf>
          </x14:cfRule>
          <x14:cfRule type="expression" priority="51" id="{E62A2097-CC57-4969-8D85-EA0A4894EF32}">
            <xm:f>Scorecard!$M$26=3</xm:f>
            <x14:dxf>
              <fill>
                <patternFill>
                  <bgColor rgb="FF00B050"/>
                </patternFill>
              </fill>
            </x14:dxf>
          </x14:cfRule>
          <xm:sqref>G29</xm:sqref>
        </x14:conditionalFormatting>
        <x14:conditionalFormatting xmlns:xm="http://schemas.microsoft.com/office/excel/2006/main">
          <x14:cfRule type="expression" priority="46" id="{E49E9A2A-46B3-45D8-8887-CF76528B0BE5}">
            <xm:f>Scorecard!$M$27=0</xm:f>
            <x14:dxf>
              <fill>
                <patternFill>
                  <bgColor rgb="FFFF0000"/>
                </patternFill>
              </fill>
            </x14:dxf>
          </x14:cfRule>
          <x14:cfRule type="expression" priority="47" id="{913271DD-A69B-4A17-B17C-C974FE2DCF31}">
            <xm:f>Scorecard!$M$27=2</xm:f>
            <x14:dxf>
              <fill>
                <patternFill>
                  <bgColor rgb="FFFFFF00"/>
                </patternFill>
              </fill>
            </x14:dxf>
          </x14:cfRule>
          <x14:cfRule type="expression" priority="48" id="{F833B02F-717A-42DD-98E5-AF3F815B19CB}">
            <xm:f>Scorecard!$M$27=3</xm:f>
            <x14:dxf>
              <fill>
                <patternFill>
                  <bgColor rgb="FF00B050"/>
                </patternFill>
              </fill>
            </x14:dxf>
          </x14:cfRule>
          <xm:sqref>G30</xm:sqref>
        </x14:conditionalFormatting>
        <x14:conditionalFormatting xmlns:xm="http://schemas.microsoft.com/office/excel/2006/main">
          <x14:cfRule type="expression" priority="43" id="{A8B1E363-7EE7-4A83-A283-C495ADC73588}">
            <xm:f>Scorecard!$M$28=0</xm:f>
            <x14:dxf>
              <fill>
                <patternFill>
                  <bgColor rgb="FFFF0000"/>
                </patternFill>
              </fill>
            </x14:dxf>
          </x14:cfRule>
          <x14:cfRule type="expression" priority="44" id="{C708E05E-0A17-4CF1-849C-E0C9680706B3}">
            <xm:f>Scorecard!$M$28=2</xm:f>
            <x14:dxf>
              <fill>
                <patternFill>
                  <bgColor rgb="FFFFFF00"/>
                </patternFill>
              </fill>
            </x14:dxf>
          </x14:cfRule>
          <x14:cfRule type="expression" priority="45" id="{91A6A2B8-4835-4F31-9719-B40414EA798A}">
            <xm:f>Scorecard!$M$28=3</xm:f>
            <x14:dxf>
              <fill>
                <patternFill>
                  <bgColor rgb="FF00B050"/>
                </patternFill>
              </fill>
            </x14:dxf>
          </x14:cfRule>
          <xm:sqref>G32</xm:sqref>
        </x14:conditionalFormatting>
        <x14:conditionalFormatting xmlns:xm="http://schemas.microsoft.com/office/excel/2006/main">
          <x14:cfRule type="expression" priority="40" id="{F14CA29D-0E44-40B6-946E-4B2D334FE524}">
            <xm:f>Scorecard!$M$29=0</xm:f>
            <x14:dxf>
              <fill>
                <patternFill>
                  <bgColor rgb="FFFF0000"/>
                </patternFill>
              </fill>
            </x14:dxf>
          </x14:cfRule>
          <x14:cfRule type="expression" priority="41" id="{C0ADABC0-A127-41CD-AC23-514BEE64AC53}">
            <xm:f>Scorecard!$M$29=2</xm:f>
            <x14:dxf>
              <fill>
                <patternFill>
                  <bgColor rgb="FFFFFF00"/>
                </patternFill>
              </fill>
            </x14:dxf>
          </x14:cfRule>
          <x14:cfRule type="expression" priority="42" id="{F694F6F4-46EA-4E35-B496-10D82376C526}">
            <xm:f>Scorecard!$M$29=3</xm:f>
            <x14:dxf>
              <fill>
                <patternFill>
                  <bgColor rgb="FF00B050"/>
                </patternFill>
              </fill>
            </x14:dxf>
          </x14:cfRule>
          <xm:sqref>G33</xm:sqref>
        </x14:conditionalFormatting>
        <x14:conditionalFormatting xmlns:xm="http://schemas.microsoft.com/office/excel/2006/main">
          <x14:cfRule type="expression" priority="37" id="{70EB0B13-7F84-45AA-A30C-594A799CC662}">
            <xm:f>Scorecard!$M$30=0</xm:f>
            <x14:dxf>
              <fill>
                <patternFill>
                  <bgColor rgb="FFFF0000"/>
                </patternFill>
              </fill>
            </x14:dxf>
          </x14:cfRule>
          <x14:cfRule type="expression" priority="38" id="{BCA2EFF9-D6FA-4BA8-A838-D80C7AAEA707}">
            <xm:f>Scorecard!$M$30=2</xm:f>
            <x14:dxf>
              <fill>
                <patternFill>
                  <bgColor rgb="FFFFFF00"/>
                </patternFill>
              </fill>
            </x14:dxf>
          </x14:cfRule>
          <x14:cfRule type="expression" priority="39" id="{D7E7E7FD-3D1C-4923-B328-0ABDB5CB81C9}">
            <xm:f>Scorecard!$M$30=3</xm:f>
            <x14:dxf>
              <fill>
                <patternFill>
                  <bgColor rgb="FF00B050"/>
                </patternFill>
              </fill>
            </x14:dxf>
          </x14:cfRule>
          <xm:sqref>G34</xm:sqref>
        </x14:conditionalFormatting>
        <x14:conditionalFormatting xmlns:xm="http://schemas.microsoft.com/office/excel/2006/main">
          <x14:cfRule type="expression" priority="34" id="{7324AF1C-869E-44D6-8905-FC022EB0B6A6}">
            <xm:f>Scorecard!$M$31=0</xm:f>
            <x14:dxf>
              <fill>
                <patternFill>
                  <bgColor rgb="FFFF0000"/>
                </patternFill>
              </fill>
            </x14:dxf>
          </x14:cfRule>
          <x14:cfRule type="expression" priority="35" id="{BB3DD459-51A6-4DCA-8C93-5D72BF3FF91F}">
            <xm:f>Scorecard!$M$31=2</xm:f>
            <x14:dxf>
              <fill>
                <patternFill>
                  <bgColor rgb="FFFFFF00"/>
                </patternFill>
              </fill>
            </x14:dxf>
          </x14:cfRule>
          <x14:cfRule type="expression" priority="36" id="{CF6A00B2-C5D1-419A-8BCC-A33FC09BA0D3}">
            <xm:f>Scorecard!$M$31=3</xm:f>
            <x14:dxf>
              <fill>
                <patternFill>
                  <bgColor rgb="FF00B050"/>
                </patternFill>
              </fill>
            </x14:dxf>
          </x14:cfRule>
          <xm:sqref>G35</xm:sqref>
        </x14:conditionalFormatting>
        <x14:conditionalFormatting xmlns:xm="http://schemas.microsoft.com/office/excel/2006/main">
          <x14:cfRule type="expression" priority="31" id="{AC66CCDC-6B4B-42CD-B9DA-C3A9BB37797E}">
            <xm:f>Scorecard!$M$32=0</xm:f>
            <x14:dxf>
              <fill>
                <patternFill>
                  <bgColor rgb="FFFF0000"/>
                </patternFill>
              </fill>
            </x14:dxf>
          </x14:cfRule>
          <x14:cfRule type="expression" priority="32" id="{8E27855C-378E-4515-99A9-848D213CCA00}">
            <xm:f>Scorecard!$M$32=2</xm:f>
            <x14:dxf>
              <fill>
                <patternFill>
                  <bgColor rgb="FFFFFF00"/>
                </patternFill>
              </fill>
            </x14:dxf>
          </x14:cfRule>
          <x14:cfRule type="expression" priority="33" id="{D2E92DB6-4066-4F7E-9D7F-DE97549B93A1}">
            <xm:f>Scorecard!$M$32=3</xm:f>
            <x14:dxf>
              <fill>
                <patternFill>
                  <bgColor rgb="FF00B050"/>
                </patternFill>
              </fill>
            </x14:dxf>
          </x14:cfRule>
          <xm:sqref>G37</xm:sqref>
        </x14:conditionalFormatting>
        <x14:conditionalFormatting xmlns:xm="http://schemas.microsoft.com/office/excel/2006/main">
          <x14:cfRule type="expression" priority="28" id="{280B0412-736C-478E-BFC7-2BB53824E60D}">
            <xm:f>Scorecard!$M$33=0</xm:f>
            <x14:dxf>
              <fill>
                <patternFill>
                  <bgColor rgb="FFFF0000"/>
                </patternFill>
              </fill>
            </x14:dxf>
          </x14:cfRule>
          <x14:cfRule type="expression" priority="29" id="{38CFD624-72DE-46D3-9284-8AE4C546408B}">
            <xm:f>Scorecard!$M$34=2</xm:f>
            <x14:dxf>
              <fill>
                <patternFill>
                  <bgColor rgb="FFFFFF00"/>
                </patternFill>
              </fill>
            </x14:dxf>
          </x14:cfRule>
          <x14:cfRule type="expression" priority="30" id="{8A6E7D02-37EE-4A89-BE35-244EE4AA795E}">
            <xm:f>Scorecard!$M$33=3</xm:f>
            <x14:dxf>
              <fill>
                <patternFill>
                  <bgColor rgb="FF00B050"/>
                </patternFill>
              </fill>
            </x14:dxf>
          </x14:cfRule>
          <xm:sqref>G38</xm:sqref>
        </x14:conditionalFormatting>
        <x14:conditionalFormatting xmlns:xm="http://schemas.microsoft.com/office/excel/2006/main">
          <x14:cfRule type="expression" priority="25" id="{15E4CCB4-44E1-4B6A-A0B2-6587F97E6900}">
            <xm:f>Scorecard!$M$34=0</xm:f>
            <x14:dxf>
              <fill>
                <patternFill>
                  <bgColor rgb="FFFF0000"/>
                </patternFill>
              </fill>
            </x14:dxf>
          </x14:cfRule>
          <x14:cfRule type="expression" priority="26" id="{07FC29E1-3228-4ED9-B027-98675C0AE283}">
            <xm:f>Scorecard!$M$34=2</xm:f>
            <x14:dxf>
              <fill>
                <patternFill>
                  <bgColor rgb="FFFFFF00"/>
                </patternFill>
              </fill>
            </x14:dxf>
          </x14:cfRule>
          <x14:cfRule type="expression" priority="27" id="{12A568BC-5272-4FBD-9DB9-B0219ED7851C}">
            <xm:f>Scorecard!$M$34=3</xm:f>
            <x14:dxf>
              <fill>
                <patternFill>
                  <bgColor rgb="FF00B050"/>
                </patternFill>
              </fill>
            </x14:dxf>
          </x14:cfRule>
          <xm:sqref>G40</xm:sqref>
        </x14:conditionalFormatting>
        <x14:conditionalFormatting xmlns:xm="http://schemas.microsoft.com/office/excel/2006/main">
          <x14:cfRule type="expression" priority="22" id="{0701F1AC-9AA3-43F8-862A-A11E54808D10}">
            <xm:f>Scorecard!$M$35=0</xm:f>
            <x14:dxf>
              <fill>
                <patternFill>
                  <bgColor rgb="FFFF0000"/>
                </patternFill>
              </fill>
            </x14:dxf>
          </x14:cfRule>
          <x14:cfRule type="expression" priority="23" id="{D6F4635D-7927-4A5B-A2FF-7610B5834CD1}">
            <xm:f>Scorecard!$M$35=2</xm:f>
            <x14:dxf>
              <fill>
                <patternFill>
                  <bgColor rgb="FFFFFF00"/>
                </patternFill>
              </fill>
            </x14:dxf>
          </x14:cfRule>
          <x14:cfRule type="expression" priority="24" id="{BD84BD3C-D00F-4893-B688-6DBC3146FBC2}">
            <xm:f>Scorecard!$M$35=3</xm:f>
            <x14:dxf>
              <fill>
                <patternFill>
                  <bgColor rgb="FF00B050"/>
                </patternFill>
              </fill>
            </x14:dxf>
          </x14:cfRule>
          <xm:sqref>G41</xm:sqref>
        </x14:conditionalFormatting>
        <x14:conditionalFormatting xmlns:xm="http://schemas.microsoft.com/office/excel/2006/main">
          <x14:cfRule type="expression" priority="19" id="{32429EFE-5B36-4631-B67B-679C3897F75D}">
            <xm:f>Scorecard!$M$36=0</xm:f>
            <x14:dxf>
              <fill>
                <patternFill>
                  <bgColor rgb="FFFF0000"/>
                </patternFill>
              </fill>
            </x14:dxf>
          </x14:cfRule>
          <x14:cfRule type="expression" priority="20" id="{89B49B82-2EB0-4FD9-B0BB-6028723EA924}">
            <xm:f>Scorecard!$M$36=2</xm:f>
            <x14:dxf>
              <fill>
                <patternFill>
                  <bgColor rgb="FFFFFF00"/>
                </patternFill>
              </fill>
            </x14:dxf>
          </x14:cfRule>
          <x14:cfRule type="expression" priority="21" id="{38783CCE-38BC-4AC3-8ED4-6E3B7B125442}">
            <xm:f>Scorecard!$M$36=3</xm:f>
            <x14:dxf>
              <fill>
                <patternFill>
                  <bgColor rgb="FF00B050"/>
                </patternFill>
              </fill>
            </x14:dxf>
          </x14:cfRule>
          <xm:sqref>G42</xm:sqref>
        </x14:conditionalFormatting>
        <x14:conditionalFormatting xmlns:xm="http://schemas.microsoft.com/office/excel/2006/main">
          <x14:cfRule type="iconSet" priority="15" id="{98304B39-1F52-4992-8DDD-715529F1783F}">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E4:F5 F4:F9</xm:sqref>
        </x14:conditionalFormatting>
        <x14:conditionalFormatting xmlns:xm="http://schemas.microsoft.com/office/excel/2006/main">
          <x14:cfRule type="iconSet" priority="148" id="{587CDD07-9573-4980-AFA1-8EC3C7C058DA}">
            <x14:iconSet custom="1">
              <x14:cfvo type="percent">
                <xm:f>0</xm:f>
              </x14:cfvo>
              <x14:cfvo type="num">
                <xm:f>0</xm:f>
              </x14:cfvo>
              <x14:cfvo type="num">
                <xm:f>1</xm:f>
              </x14:cfvo>
              <x14:cfIcon iconSet="NoIcons" iconId="0"/>
              <x14:cfIcon iconSet="3Flags" iconId="0"/>
              <x14:cfIcon iconSet="NoIcons" iconId="0"/>
            </x14:iconSet>
          </x14:cfRule>
          <xm:sqref>D4:F9</xm:sqref>
        </x14:conditionalFormatting>
        <x14:conditionalFormatting xmlns:xm="http://schemas.microsoft.com/office/excel/2006/main">
          <x14:cfRule type="iconSet" priority="150" id="{EE52C94B-1054-4570-B480-52F9949D8318}">
            <x14:iconSet custom="1">
              <x14:cfvo type="percent">
                <xm:f>0</xm:f>
              </x14:cfvo>
              <x14:cfvo type="num">
                <xm:f>0</xm:f>
              </x14:cfvo>
              <x14:cfvo type="num">
                <xm:f>1</xm:f>
              </x14:cfvo>
              <x14:cfIcon iconSet="NoIcons" iconId="0"/>
              <x14:cfIcon iconSet="3Flags" iconId="0"/>
              <x14:cfIcon iconSet="NoIcons" iconId="0"/>
            </x14:iconSet>
          </x14:cfRule>
          <xm:sqref>D11:E18</xm:sqref>
        </x14:conditionalFormatting>
        <x14:conditionalFormatting xmlns:xm="http://schemas.microsoft.com/office/excel/2006/main">
          <x14:cfRule type="iconSet" priority="152" id="{40E846D9-7D53-4A02-AF6A-F32490EEBF11}">
            <x14:iconSet custom="1">
              <x14:cfvo type="percent">
                <xm:f>0</xm:f>
              </x14:cfvo>
              <x14:cfvo type="num">
                <xm:f>0</xm:f>
              </x14:cfvo>
              <x14:cfvo type="num">
                <xm:f>1</xm:f>
              </x14:cfvo>
              <x14:cfIcon iconSet="NoIcons" iconId="0"/>
              <x14:cfIcon iconSet="3Flags" iconId="0"/>
              <x14:cfIcon iconSet="NoIcons" iconId="0"/>
            </x14:iconSet>
          </x14:cfRule>
          <xm:sqref>D20:E23</xm:sqref>
        </x14:conditionalFormatting>
        <x14:conditionalFormatting xmlns:xm="http://schemas.microsoft.com/office/excel/2006/main">
          <x14:cfRule type="iconSet" priority="154" id="{9316CF92-DFBF-4901-A682-8F92D05C2835}">
            <x14:iconSet custom="1">
              <x14:cfvo type="percent">
                <xm:f>0</xm:f>
              </x14:cfvo>
              <x14:cfvo type="num">
                <xm:f>0</xm:f>
              </x14:cfvo>
              <x14:cfvo type="num">
                <xm:f>1</xm:f>
              </x14:cfvo>
              <x14:cfIcon iconSet="NoIcons" iconId="0"/>
              <x14:cfIcon iconSet="3Flags" iconId="0"/>
              <x14:cfIcon iconSet="NoIcons" iconId="0"/>
            </x14:iconSet>
          </x14:cfRule>
          <xm:sqref>D25:E26</xm:sqref>
        </x14:conditionalFormatting>
        <x14:conditionalFormatting xmlns:xm="http://schemas.microsoft.com/office/excel/2006/main">
          <x14:cfRule type="iconSet" priority="156" id="{B8235E87-FFAD-4AED-8302-CDF3C8C46FB9}">
            <x14:iconSet custom="1">
              <x14:cfvo type="percent">
                <xm:f>0</xm:f>
              </x14:cfvo>
              <x14:cfvo type="num">
                <xm:f>0</xm:f>
              </x14:cfvo>
              <x14:cfvo type="num">
                <xm:f>1</xm:f>
              </x14:cfvo>
              <x14:cfIcon iconSet="NoIcons" iconId="0"/>
              <x14:cfIcon iconSet="3Flags" iconId="0"/>
              <x14:cfIcon iconSet="NoIcons" iconId="0"/>
            </x14:iconSet>
          </x14:cfRule>
          <xm:sqref>D28:E30</xm:sqref>
        </x14:conditionalFormatting>
        <x14:conditionalFormatting xmlns:xm="http://schemas.microsoft.com/office/excel/2006/main">
          <x14:cfRule type="iconSet" priority="158" id="{DE83D514-0B38-4FBA-A6A9-E67B36771186}">
            <x14:iconSet custom="1">
              <x14:cfvo type="percent">
                <xm:f>0</xm:f>
              </x14:cfvo>
              <x14:cfvo type="num">
                <xm:f>0</xm:f>
              </x14:cfvo>
              <x14:cfvo type="num">
                <xm:f>1</xm:f>
              </x14:cfvo>
              <x14:cfIcon iconSet="NoIcons" iconId="0"/>
              <x14:cfIcon iconSet="3Flags" iconId="0"/>
              <x14:cfIcon iconSet="NoIcons" iconId="0"/>
            </x14:iconSet>
          </x14:cfRule>
          <xm:sqref>D32:E35</xm:sqref>
        </x14:conditionalFormatting>
        <x14:conditionalFormatting xmlns:xm="http://schemas.microsoft.com/office/excel/2006/main">
          <x14:cfRule type="iconSet" priority="160" id="{7AAE110D-4A15-447A-AB91-DBCB79FBEE47}">
            <x14:iconSet custom="1">
              <x14:cfvo type="percent">
                <xm:f>0</xm:f>
              </x14:cfvo>
              <x14:cfvo type="num">
                <xm:f>0</xm:f>
              </x14:cfvo>
              <x14:cfvo type="num">
                <xm:f>1</xm:f>
              </x14:cfvo>
              <x14:cfIcon iconSet="NoIcons" iconId="0"/>
              <x14:cfIcon iconSet="3Flags" iconId="0"/>
              <x14:cfIcon iconSet="NoIcons" iconId="0"/>
            </x14:iconSet>
          </x14:cfRule>
          <xm:sqref>D37:E38</xm:sqref>
        </x14:conditionalFormatting>
        <x14:conditionalFormatting xmlns:xm="http://schemas.microsoft.com/office/excel/2006/main">
          <x14:cfRule type="iconSet" priority="162" id="{2526C05F-DD86-411F-AC60-7942EA143CC7}">
            <x14:iconSet custom="1">
              <x14:cfvo type="percent">
                <xm:f>0</xm:f>
              </x14:cfvo>
              <x14:cfvo type="num">
                <xm:f>0</xm:f>
              </x14:cfvo>
              <x14:cfvo type="num">
                <xm:f>1</xm:f>
              </x14:cfvo>
              <x14:cfIcon iconSet="NoIcons" iconId="0"/>
              <x14:cfIcon iconSet="3Flags" iconId="0"/>
              <x14:cfIcon iconSet="NoIcons" iconId="0"/>
            </x14:iconSet>
          </x14:cfRule>
          <xm:sqref>D40:E42</xm:sqref>
        </x14:conditionalFormatting>
        <x14:conditionalFormatting xmlns:xm="http://schemas.microsoft.com/office/excel/2006/main">
          <x14:cfRule type="iconSet" priority="13" id="{D5ADE94F-70E5-4127-A364-2093CEE14D03}">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F11:F18</xm:sqref>
        </x14:conditionalFormatting>
        <x14:conditionalFormatting xmlns:xm="http://schemas.microsoft.com/office/excel/2006/main">
          <x14:cfRule type="iconSet" priority="14" id="{27F825FD-023A-4CE0-9666-B7778ADE466C}">
            <x14:iconSet custom="1">
              <x14:cfvo type="percent">
                <xm:f>0</xm:f>
              </x14:cfvo>
              <x14:cfvo type="num">
                <xm:f>0</xm:f>
              </x14:cfvo>
              <x14:cfvo type="num">
                <xm:f>1</xm:f>
              </x14:cfvo>
              <x14:cfIcon iconSet="NoIcons" iconId="0"/>
              <x14:cfIcon iconSet="3Flags" iconId="0"/>
              <x14:cfIcon iconSet="NoIcons" iconId="0"/>
            </x14:iconSet>
          </x14:cfRule>
          <xm:sqref>F11:F18</xm:sqref>
        </x14:conditionalFormatting>
        <x14:conditionalFormatting xmlns:xm="http://schemas.microsoft.com/office/excel/2006/main">
          <x14:cfRule type="iconSet" priority="11" id="{C63EED41-6033-476F-849D-23E0E0E76D40}">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F20:F23</xm:sqref>
        </x14:conditionalFormatting>
        <x14:conditionalFormatting xmlns:xm="http://schemas.microsoft.com/office/excel/2006/main">
          <x14:cfRule type="iconSet" priority="12" id="{4FD7E472-CE31-4578-AF97-06CDD34933DF}">
            <x14:iconSet custom="1">
              <x14:cfvo type="percent">
                <xm:f>0</xm:f>
              </x14:cfvo>
              <x14:cfvo type="num">
                <xm:f>0</xm:f>
              </x14:cfvo>
              <x14:cfvo type="num">
                <xm:f>1</xm:f>
              </x14:cfvo>
              <x14:cfIcon iconSet="NoIcons" iconId="0"/>
              <x14:cfIcon iconSet="3Flags" iconId="0"/>
              <x14:cfIcon iconSet="NoIcons" iconId="0"/>
            </x14:iconSet>
          </x14:cfRule>
          <xm:sqref>F20:F23</xm:sqref>
        </x14:conditionalFormatting>
        <x14:conditionalFormatting xmlns:xm="http://schemas.microsoft.com/office/excel/2006/main">
          <x14:cfRule type="iconSet" priority="9" id="{7ECE11AE-7A60-4218-8722-690A93D45CEE}">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F25:F26</xm:sqref>
        </x14:conditionalFormatting>
        <x14:conditionalFormatting xmlns:xm="http://schemas.microsoft.com/office/excel/2006/main">
          <x14:cfRule type="iconSet" priority="10" id="{42877C55-A363-4037-A80B-A8B367E7DDE6}">
            <x14:iconSet custom="1">
              <x14:cfvo type="percent">
                <xm:f>0</xm:f>
              </x14:cfvo>
              <x14:cfvo type="num">
                <xm:f>0</xm:f>
              </x14:cfvo>
              <x14:cfvo type="num">
                <xm:f>1</xm:f>
              </x14:cfvo>
              <x14:cfIcon iconSet="NoIcons" iconId="0"/>
              <x14:cfIcon iconSet="3Flags" iconId="0"/>
              <x14:cfIcon iconSet="NoIcons" iconId="0"/>
            </x14:iconSet>
          </x14:cfRule>
          <xm:sqref>F25:F26</xm:sqref>
        </x14:conditionalFormatting>
        <x14:conditionalFormatting xmlns:xm="http://schemas.microsoft.com/office/excel/2006/main">
          <x14:cfRule type="iconSet" priority="7" id="{407D0704-5B5D-40A5-9B57-443586015B41}">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F28:F30</xm:sqref>
        </x14:conditionalFormatting>
        <x14:conditionalFormatting xmlns:xm="http://schemas.microsoft.com/office/excel/2006/main">
          <x14:cfRule type="iconSet" priority="8" id="{89ECAE83-625B-4ED8-8630-78E755D9A621}">
            <x14:iconSet custom="1">
              <x14:cfvo type="percent">
                <xm:f>0</xm:f>
              </x14:cfvo>
              <x14:cfvo type="num">
                <xm:f>0</xm:f>
              </x14:cfvo>
              <x14:cfvo type="num">
                <xm:f>1</xm:f>
              </x14:cfvo>
              <x14:cfIcon iconSet="NoIcons" iconId="0"/>
              <x14:cfIcon iconSet="3Flags" iconId="0"/>
              <x14:cfIcon iconSet="NoIcons" iconId="0"/>
            </x14:iconSet>
          </x14:cfRule>
          <xm:sqref>F28:F30</xm:sqref>
        </x14:conditionalFormatting>
        <x14:conditionalFormatting xmlns:xm="http://schemas.microsoft.com/office/excel/2006/main">
          <x14:cfRule type="iconSet" priority="5" id="{65325787-4FC3-40D5-9EDE-307BD7C65AC6}">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F32:F35</xm:sqref>
        </x14:conditionalFormatting>
        <x14:conditionalFormatting xmlns:xm="http://schemas.microsoft.com/office/excel/2006/main">
          <x14:cfRule type="iconSet" priority="6" id="{949543D7-6494-4843-9E5F-E1F81C50FAC7}">
            <x14:iconSet custom="1">
              <x14:cfvo type="percent">
                <xm:f>0</xm:f>
              </x14:cfvo>
              <x14:cfvo type="num">
                <xm:f>0</xm:f>
              </x14:cfvo>
              <x14:cfvo type="num">
                <xm:f>1</xm:f>
              </x14:cfvo>
              <x14:cfIcon iconSet="NoIcons" iconId="0"/>
              <x14:cfIcon iconSet="3Flags" iconId="0"/>
              <x14:cfIcon iconSet="NoIcons" iconId="0"/>
            </x14:iconSet>
          </x14:cfRule>
          <xm:sqref>F32:F35</xm:sqref>
        </x14:conditionalFormatting>
        <x14:conditionalFormatting xmlns:xm="http://schemas.microsoft.com/office/excel/2006/main">
          <x14:cfRule type="iconSet" priority="3" id="{5BF9C47B-87A4-4613-9A7D-F046FEF2C37C}">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F37:F38</xm:sqref>
        </x14:conditionalFormatting>
        <x14:conditionalFormatting xmlns:xm="http://schemas.microsoft.com/office/excel/2006/main">
          <x14:cfRule type="iconSet" priority="4" id="{44AA933D-7399-4345-A19B-710D1F9736EF}">
            <x14:iconSet custom="1">
              <x14:cfvo type="percent">
                <xm:f>0</xm:f>
              </x14:cfvo>
              <x14:cfvo type="num">
                <xm:f>0</xm:f>
              </x14:cfvo>
              <x14:cfvo type="num">
                <xm:f>1</xm:f>
              </x14:cfvo>
              <x14:cfIcon iconSet="NoIcons" iconId="0"/>
              <x14:cfIcon iconSet="3Flags" iconId="0"/>
              <x14:cfIcon iconSet="NoIcons" iconId="0"/>
            </x14:iconSet>
          </x14:cfRule>
          <xm:sqref>F37:F38</xm:sqref>
        </x14:conditionalFormatting>
        <x14:conditionalFormatting xmlns:xm="http://schemas.microsoft.com/office/excel/2006/main">
          <x14:cfRule type="iconSet" priority="1" id="{DCD4F900-0E4C-4D8A-B42E-5FE78C0E86B9}">
            <x14:iconSet iconSet="5ArrowsGray" custom="1">
              <x14:cfvo type="percent">
                <xm:f>0</xm:f>
              </x14:cfvo>
              <x14:cfvo type="percent">
                <xm:f>1</xm:f>
              </x14:cfvo>
              <x14:cfvo type="percent" gte="0">
                <xm:f>1</xm:f>
              </x14:cfvo>
              <x14:cfvo type="percent" gte="0">
                <xm:f>1</xm:f>
              </x14:cfvo>
              <x14:cfvo type="percent">
                <xm:f>1</xm:f>
              </x14:cfvo>
              <x14:cfIcon iconSet="NoIcons" iconId="0"/>
              <x14:cfIcon iconSet="NoIcons" iconId="0"/>
              <x14:cfIcon iconSet="NoIcons" iconId="0"/>
              <x14:cfIcon iconSet="NoIcons" iconId="0"/>
              <x14:cfIcon iconSet="4ArrowsGray" iconId="2"/>
            </x14:iconSet>
          </x14:cfRule>
          <xm:sqref>F40:F42</xm:sqref>
        </x14:conditionalFormatting>
        <x14:conditionalFormatting xmlns:xm="http://schemas.microsoft.com/office/excel/2006/main">
          <x14:cfRule type="iconSet" priority="2" id="{5C690747-87C0-4103-8B00-43379277576E}">
            <x14:iconSet custom="1">
              <x14:cfvo type="percent">
                <xm:f>0</xm:f>
              </x14:cfvo>
              <x14:cfvo type="num">
                <xm:f>0</xm:f>
              </x14:cfvo>
              <x14:cfvo type="num">
                <xm:f>1</xm:f>
              </x14:cfvo>
              <x14:cfIcon iconSet="NoIcons" iconId="0"/>
              <x14:cfIcon iconSet="3Flags" iconId="0"/>
              <x14:cfIcon iconSet="NoIcons" iconId="0"/>
            </x14:iconSet>
          </x14:cfRule>
          <xm:sqref>F40:F42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zoomScaleNormal="90" zoomScalePageLayoutView="50" workbookViewId="0">
      <pane ySplit="1" topLeftCell="A2" activePane="bottomLeft" state="frozen"/>
      <selection pane="bottomLeft" activeCell="F46" sqref="F46"/>
    </sheetView>
  </sheetViews>
  <sheetFormatPr defaultColWidth="8.6640625" defaultRowHeight="14.4" x14ac:dyDescent="0.3"/>
  <cols>
    <col min="1" max="1" width="5.6640625" style="5" customWidth="1"/>
    <col min="2" max="2" width="19.109375" style="8" customWidth="1"/>
    <col min="3" max="3" width="4.77734375" style="35" customWidth="1"/>
    <col min="4" max="4" width="38.33203125" style="5" customWidth="1"/>
    <col min="5" max="5" width="37.44140625" style="5" customWidth="1"/>
    <col min="6" max="6" width="79.44140625" style="48" customWidth="1"/>
    <col min="7" max="16384" width="8.6640625" style="5"/>
  </cols>
  <sheetData>
    <row r="1" spans="1:9" s="9" customFormat="1" ht="25.2" customHeight="1" x14ac:dyDescent="0.3">
      <c r="B1" s="30" t="s">
        <v>6</v>
      </c>
      <c r="C1" s="32"/>
      <c r="D1" s="10"/>
      <c r="E1" s="10"/>
      <c r="F1" s="11"/>
      <c r="H1" s="11"/>
    </row>
    <row r="2" spans="1:9" s="7" customFormat="1" ht="25.2" customHeight="1" x14ac:dyDescent="0.3">
      <c r="C2" s="33"/>
      <c r="F2" s="12"/>
      <c r="G2" s="15"/>
      <c r="H2" s="15"/>
      <c r="I2" s="15"/>
    </row>
    <row r="3" spans="1:9" x14ac:dyDescent="0.3">
      <c r="A3" s="2"/>
      <c r="B3" s="37" t="s">
        <v>13</v>
      </c>
      <c r="C3" s="38"/>
      <c r="D3" s="37" t="s">
        <v>22</v>
      </c>
      <c r="E3" s="40" t="s">
        <v>51</v>
      </c>
      <c r="F3" s="45" t="s">
        <v>156</v>
      </c>
    </row>
    <row r="4" spans="1:9" ht="55.2" x14ac:dyDescent="0.3">
      <c r="A4" s="2"/>
      <c r="B4" s="171" t="s">
        <v>14</v>
      </c>
      <c r="C4" s="72">
        <v>1.1000000000000001</v>
      </c>
      <c r="D4" s="77" t="s">
        <v>213</v>
      </c>
      <c r="E4" s="92" t="s">
        <v>249</v>
      </c>
      <c r="F4" s="87" t="s">
        <v>214</v>
      </c>
    </row>
    <row r="5" spans="1:9" ht="36.450000000000003" customHeight="1" x14ac:dyDescent="0.3">
      <c r="A5" s="2"/>
      <c r="B5" s="171"/>
      <c r="C5" s="205">
        <v>1.2</v>
      </c>
      <c r="D5" s="203" t="s">
        <v>215</v>
      </c>
      <c r="E5" s="95" t="s">
        <v>250</v>
      </c>
      <c r="F5" s="201" t="s">
        <v>216</v>
      </c>
    </row>
    <row r="6" spans="1:9" ht="36" x14ac:dyDescent="0.3">
      <c r="A6" s="2"/>
      <c r="B6" s="171"/>
      <c r="C6" s="206"/>
      <c r="D6" s="204"/>
      <c r="E6" s="94" t="s">
        <v>251</v>
      </c>
      <c r="F6" s="202"/>
    </row>
    <row r="7" spans="1:9" ht="96.6" x14ac:dyDescent="0.3">
      <c r="A7" s="2"/>
      <c r="B7" s="171"/>
      <c r="C7" s="72">
        <v>1.3</v>
      </c>
      <c r="D7" s="89" t="s">
        <v>315</v>
      </c>
      <c r="E7" s="97" t="s">
        <v>252</v>
      </c>
      <c r="F7" s="90" t="s">
        <v>218</v>
      </c>
    </row>
    <row r="8" spans="1:9" ht="37.200000000000003" customHeight="1" x14ac:dyDescent="0.3">
      <c r="A8" s="2"/>
      <c r="B8" s="171"/>
      <c r="C8" s="205">
        <v>1.4</v>
      </c>
      <c r="D8" s="203" t="s">
        <v>23</v>
      </c>
      <c r="E8" s="95" t="s">
        <v>253</v>
      </c>
      <c r="F8" s="201" t="s">
        <v>219</v>
      </c>
    </row>
    <row r="9" spans="1:9" ht="28.2" customHeight="1" x14ac:dyDescent="0.3">
      <c r="A9" s="2"/>
      <c r="B9" s="171"/>
      <c r="C9" s="206"/>
      <c r="D9" s="204"/>
      <c r="E9" s="168" t="s">
        <v>360</v>
      </c>
      <c r="F9" s="202"/>
    </row>
    <row r="10" spans="1:9" ht="96.6" x14ac:dyDescent="0.3">
      <c r="A10" s="2"/>
      <c r="B10" s="171"/>
      <c r="C10" s="72">
        <v>1.5</v>
      </c>
      <c r="D10" s="89" t="s">
        <v>220</v>
      </c>
      <c r="E10" s="96" t="s">
        <v>254</v>
      </c>
      <c r="F10" s="90" t="s">
        <v>221</v>
      </c>
    </row>
    <row r="11" spans="1:9" ht="124.2" x14ac:dyDescent="0.3">
      <c r="A11" s="2"/>
      <c r="B11" s="171"/>
      <c r="C11" s="72">
        <v>1.6</v>
      </c>
      <c r="D11" s="89" t="s">
        <v>222</v>
      </c>
      <c r="E11" s="96" t="s">
        <v>255</v>
      </c>
      <c r="F11" s="90" t="s">
        <v>223</v>
      </c>
    </row>
    <row r="12" spans="1:9" ht="55.2" x14ac:dyDescent="0.3">
      <c r="A12" s="2"/>
      <c r="B12" s="171" t="s">
        <v>32</v>
      </c>
      <c r="C12" s="72">
        <v>2.1</v>
      </c>
      <c r="D12" s="89" t="s">
        <v>24</v>
      </c>
      <c r="E12" s="96" t="s">
        <v>256</v>
      </c>
      <c r="F12" s="91" t="s">
        <v>224</v>
      </c>
    </row>
    <row r="13" spans="1:9" ht="41.55" customHeight="1" x14ac:dyDescent="0.3">
      <c r="A13" s="2"/>
      <c r="B13" s="171"/>
      <c r="C13" s="205">
        <v>2.2000000000000002</v>
      </c>
      <c r="D13" s="203" t="s">
        <v>25</v>
      </c>
      <c r="E13" s="95" t="s">
        <v>256</v>
      </c>
      <c r="F13" s="201" t="s">
        <v>225</v>
      </c>
    </row>
    <row r="14" spans="1:9" ht="36" x14ac:dyDescent="0.3">
      <c r="A14" s="2"/>
      <c r="B14" s="171"/>
      <c r="C14" s="206"/>
      <c r="D14" s="204"/>
      <c r="E14" s="94" t="s">
        <v>257</v>
      </c>
      <c r="F14" s="202"/>
    </row>
    <row r="15" spans="1:9" ht="55.2" x14ac:dyDescent="0.3">
      <c r="A15" s="2"/>
      <c r="B15" s="171"/>
      <c r="C15" s="72">
        <v>2.2999999999999998</v>
      </c>
      <c r="D15" s="89" t="s">
        <v>26</v>
      </c>
      <c r="E15" s="96" t="s">
        <v>254</v>
      </c>
      <c r="F15" s="91" t="s">
        <v>226</v>
      </c>
    </row>
    <row r="16" spans="1:9" ht="27.45" customHeight="1" x14ac:dyDescent="0.3">
      <c r="A16" s="2"/>
      <c r="B16" s="171"/>
      <c r="C16" s="205">
        <v>2.4</v>
      </c>
      <c r="D16" s="203" t="s">
        <v>27</v>
      </c>
      <c r="E16" s="95" t="s">
        <v>256</v>
      </c>
      <c r="F16" s="207" t="s">
        <v>225</v>
      </c>
    </row>
    <row r="17" spans="1:6" ht="40.200000000000003" customHeight="1" x14ac:dyDescent="0.3">
      <c r="A17" s="2"/>
      <c r="B17" s="171"/>
      <c r="C17" s="206"/>
      <c r="D17" s="204"/>
      <c r="E17" s="94" t="s">
        <v>257</v>
      </c>
      <c r="F17" s="208"/>
    </row>
    <row r="18" spans="1:6" ht="27.45" customHeight="1" x14ac:dyDescent="0.3">
      <c r="A18" s="2"/>
      <c r="B18" s="171"/>
      <c r="C18" s="205">
        <v>2.5</v>
      </c>
      <c r="D18" s="203" t="s">
        <v>28</v>
      </c>
      <c r="E18" s="95" t="s">
        <v>256</v>
      </c>
      <c r="F18" s="207" t="s">
        <v>313</v>
      </c>
    </row>
    <row r="19" spans="1:6" ht="53.25" customHeight="1" x14ac:dyDescent="0.3">
      <c r="A19" s="2"/>
      <c r="B19" s="171"/>
      <c r="C19" s="206"/>
      <c r="D19" s="204"/>
      <c r="E19" s="94" t="s">
        <v>268</v>
      </c>
      <c r="F19" s="208"/>
    </row>
    <row r="20" spans="1:6" ht="66" customHeight="1" x14ac:dyDescent="0.3">
      <c r="A20" s="2"/>
      <c r="B20" s="171"/>
      <c r="C20" s="205">
        <v>2.6</v>
      </c>
      <c r="D20" s="203" t="s">
        <v>29</v>
      </c>
      <c r="E20" s="95" t="s">
        <v>256</v>
      </c>
      <c r="F20" s="211" t="s">
        <v>227</v>
      </c>
    </row>
    <row r="21" spans="1:6" ht="97.8" customHeight="1" x14ac:dyDescent="0.3">
      <c r="A21" s="2"/>
      <c r="B21" s="171"/>
      <c r="C21" s="209"/>
      <c r="D21" s="210"/>
      <c r="E21" s="95" t="s">
        <v>351</v>
      </c>
      <c r="F21" s="212"/>
    </row>
    <row r="22" spans="1:6" ht="60" x14ac:dyDescent="0.3">
      <c r="A22" s="2"/>
      <c r="B22" s="171"/>
      <c r="C22" s="206"/>
      <c r="D22" s="204"/>
      <c r="E22" s="94" t="s">
        <v>269</v>
      </c>
      <c r="F22" s="213"/>
    </row>
    <row r="23" spans="1:6" ht="27.45" customHeight="1" x14ac:dyDescent="0.3">
      <c r="A23" s="2"/>
      <c r="B23" s="171"/>
      <c r="C23" s="205">
        <v>2.7</v>
      </c>
      <c r="D23" s="203" t="s">
        <v>30</v>
      </c>
      <c r="E23" s="95" t="s">
        <v>258</v>
      </c>
      <c r="F23" s="214" t="s">
        <v>228</v>
      </c>
    </row>
    <row r="24" spans="1:6" ht="52.95" customHeight="1" x14ac:dyDescent="0.3">
      <c r="A24" s="2"/>
      <c r="B24" s="171"/>
      <c r="C24" s="206"/>
      <c r="D24" s="204"/>
      <c r="E24" s="94" t="s">
        <v>281</v>
      </c>
      <c r="F24" s="215"/>
    </row>
    <row r="25" spans="1:6" ht="110.4" x14ac:dyDescent="0.3">
      <c r="A25" s="2"/>
      <c r="B25" s="171"/>
      <c r="C25" s="72">
        <v>2.8</v>
      </c>
      <c r="D25" s="89" t="s">
        <v>31</v>
      </c>
      <c r="E25" s="96" t="s">
        <v>259</v>
      </c>
      <c r="F25" s="91" t="s">
        <v>316</v>
      </c>
    </row>
    <row r="26" spans="1:6" ht="55.2" x14ac:dyDescent="0.3">
      <c r="A26" s="2"/>
      <c r="B26" s="171" t="s">
        <v>33</v>
      </c>
      <c r="C26" s="72">
        <v>4.0999999999999996</v>
      </c>
      <c r="D26" s="89" t="s">
        <v>63</v>
      </c>
      <c r="E26" s="96" t="s">
        <v>259</v>
      </c>
      <c r="F26" s="91" t="s">
        <v>229</v>
      </c>
    </row>
    <row r="27" spans="1:6" ht="55.2" x14ac:dyDescent="0.3">
      <c r="A27" s="2"/>
      <c r="B27" s="171"/>
      <c r="C27" s="72">
        <v>4.2</v>
      </c>
      <c r="D27" s="89" t="s">
        <v>64</v>
      </c>
      <c r="E27" s="96" t="s">
        <v>260</v>
      </c>
      <c r="F27" s="91" t="s">
        <v>230</v>
      </c>
    </row>
    <row r="28" spans="1:6" ht="55.2" x14ac:dyDescent="0.3">
      <c r="A28" s="2"/>
      <c r="B28" s="171"/>
      <c r="C28" s="72">
        <v>4.3</v>
      </c>
      <c r="D28" s="89" t="s">
        <v>65</v>
      </c>
      <c r="E28" s="96" t="s">
        <v>261</v>
      </c>
      <c r="F28" s="91" t="s">
        <v>231</v>
      </c>
    </row>
    <row r="29" spans="1:6" ht="82.8" x14ac:dyDescent="0.3">
      <c r="A29" s="2"/>
      <c r="B29" s="171"/>
      <c r="C29" s="72">
        <v>4.4000000000000004</v>
      </c>
      <c r="D29" s="89" t="s">
        <v>66</v>
      </c>
      <c r="E29" s="96" t="s">
        <v>259</v>
      </c>
      <c r="F29" s="91" t="s">
        <v>317</v>
      </c>
    </row>
    <row r="30" spans="1:6" ht="41.4" x14ac:dyDescent="0.3">
      <c r="A30" s="2"/>
      <c r="B30" s="171" t="s">
        <v>34</v>
      </c>
      <c r="C30" s="72">
        <v>5.0999999999999996</v>
      </c>
      <c r="D30" s="89" t="s">
        <v>36</v>
      </c>
      <c r="E30" s="96" t="s">
        <v>262</v>
      </c>
      <c r="F30" s="90" t="s">
        <v>232</v>
      </c>
    </row>
    <row r="31" spans="1:6" ht="55.2" x14ac:dyDescent="0.3">
      <c r="A31" s="2"/>
      <c r="B31" s="171"/>
      <c r="C31" s="72">
        <v>5.2</v>
      </c>
      <c r="D31" s="89" t="s">
        <v>37</v>
      </c>
      <c r="E31" s="96" t="s">
        <v>262</v>
      </c>
      <c r="F31" s="90" t="s">
        <v>233</v>
      </c>
    </row>
    <row r="32" spans="1:6" ht="55.2" customHeight="1" x14ac:dyDescent="0.3">
      <c r="A32" s="2"/>
      <c r="B32" s="171" t="s">
        <v>35</v>
      </c>
      <c r="C32" s="205">
        <v>6.1</v>
      </c>
      <c r="D32" s="203" t="s">
        <v>318</v>
      </c>
      <c r="E32" s="93" t="s">
        <v>287</v>
      </c>
      <c r="F32" s="201" t="s">
        <v>234</v>
      </c>
    </row>
    <row r="33" spans="1:6" ht="48" x14ac:dyDescent="0.3">
      <c r="A33" s="2"/>
      <c r="B33" s="171"/>
      <c r="C33" s="206"/>
      <c r="D33" s="204"/>
      <c r="E33" s="94" t="s">
        <v>288</v>
      </c>
      <c r="F33" s="202"/>
    </row>
    <row r="34" spans="1:6" ht="69" x14ac:dyDescent="0.3">
      <c r="A34" s="2"/>
      <c r="B34" s="171"/>
      <c r="C34" s="72">
        <v>6.2</v>
      </c>
      <c r="D34" s="89" t="s">
        <v>38</v>
      </c>
      <c r="E34" s="96" t="s">
        <v>263</v>
      </c>
      <c r="F34" s="90" t="s">
        <v>235</v>
      </c>
    </row>
    <row r="35" spans="1:6" ht="41.4" x14ac:dyDescent="0.3">
      <c r="A35" s="2"/>
      <c r="B35" s="171"/>
      <c r="C35" s="72">
        <v>6.3</v>
      </c>
      <c r="D35" s="89" t="s">
        <v>39</v>
      </c>
      <c r="E35" s="96" t="s">
        <v>263</v>
      </c>
      <c r="F35" s="90" t="s">
        <v>236</v>
      </c>
    </row>
    <row r="36" spans="1:6" ht="159" customHeight="1" x14ac:dyDescent="0.3">
      <c r="A36" s="2"/>
      <c r="B36" s="171" t="s">
        <v>40</v>
      </c>
      <c r="C36" s="205">
        <v>7.1</v>
      </c>
      <c r="D36" s="205" t="s">
        <v>237</v>
      </c>
      <c r="E36" s="96" t="s">
        <v>260</v>
      </c>
      <c r="F36" s="91" t="s">
        <v>238</v>
      </c>
    </row>
    <row r="37" spans="1:6" ht="87" customHeight="1" x14ac:dyDescent="0.3">
      <c r="A37" s="2"/>
      <c r="B37" s="171"/>
      <c r="C37" s="206"/>
      <c r="D37" s="206"/>
      <c r="E37" s="97" t="s">
        <v>361</v>
      </c>
      <c r="F37" s="91"/>
    </row>
    <row r="38" spans="1:6" ht="107.25" customHeight="1" x14ac:dyDescent="0.3">
      <c r="A38" s="2"/>
      <c r="B38" s="171"/>
      <c r="C38" s="72">
        <v>7.2</v>
      </c>
      <c r="D38" s="89" t="s">
        <v>239</v>
      </c>
      <c r="E38" s="97" t="s">
        <v>270</v>
      </c>
      <c r="F38" s="91" t="s">
        <v>240</v>
      </c>
    </row>
    <row r="39" spans="1:6" ht="96" customHeight="1" x14ac:dyDescent="0.3">
      <c r="A39" s="2"/>
      <c r="B39" s="171"/>
      <c r="C39" s="72">
        <v>7.3</v>
      </c>
      <c r="D39" s="89" t="s">
        <v>241</v>
      </c>
      <c r="E39" s="96" t="s">
        <v>264</v>
      </c>
      <c r="F39" s="103" t="s">
        <v>314</v>
      </c>
    </row>
    <row r="40" spans="1:6" ht="55.2" x14ac:dyDescent="0.3">
      <c r="A40" s="2"/>
      <c r="B40" s="171"/>
      <c r="C40" s="72">
        <v>7.4</v>
      </c>
      <c r="D40" s="89" t="s">
        <v>242</v>
      </c>
      <c r="E40" s="96" t="s">
        <v>260</v>
      </c>
      <c r="F40" s="91" t="s">
        <v>243</v>
      </c>
    </row>
    <row r="41" spans="1:6" ht="41.4" x14ac:dyDescent="0.3">
      <c r="A41" s="2"/>
      <c r="B41" s="205" t="s">
        <v>41</v>
      </c>
      <c r="C41" s="72">
        <v>8.1</v>
      </c>
      <c r="D41" s="89" t="s">
        <v>319</v>
      </c>
      <c r="E41" s="96" t="s">
        <v>260</v>
      </c>
      <c r="F41" s="90" t="s">
        <v>244</v>
      </c>
    </row>
    <row r="42" spans="1:6" ht="69" customHeight="1" x14ac:dyDescent="0.3">
      <c r="A42" s="2"/>
      <c r="B42" s="209"/>
      <c r="C42" s="205">
        <v>8.1999999999999993</v>
      </c>
      <c r="D42" s="203" t="s">
        <v>42</v>
      </c>
      <c r="E42" s="95" t="s">
        <v>260</v>
      </c>
      <c r="F42" s="201" t="s">
        <v>245</v>
      </c>
    </row>
    <row r="43" spans="1:6" ht="36" x14ac:dyDescent="0.3">
      <c r="A43" s="2"/>
      <c r="B43" s="206"/>
      <c r="C43" s="206"/>
      <c r="D43" s="204"/>
      <c r="E43" s="94" t="s">
        <v>271</v>
      </c>
      <c r="F43" s="202"/>
    </row>
    <row r="44" spans="1:6" ht="129" customHeight="1" x14ac:dyDescent="0.3">
      <c r="A44" s="2"/>
      <c r="B44" s="171" t="s">
        <v>44</v>
      </c>
      <c r="C44" s="72">
        <v>9.1</v>
      </c>
      <c r="D44" s="89" t="s">
        <v>45</v>
      </c>
      <c r="E44" s="96" t="s">
        <v>265</v>
      </c>
      <c r="F44" s="90" t="s">
        <v>246</v>
      </c>
    </row>
    <row r="45" spans="1:6" ht="69" x14ac:dyDescent="0.3">
      <c r="A45" s="2"/>
      <c r="B45" s="171"/>
      <c r="C45" s="72">
        <v>9.1999999999999993</v>
      </c>
      <c r="D45" s="89" t="s">
        <v>46</v>
      </c>
      <c r="E45" s="96" t="s">
        <v>266</v>
      </c>
      <c r="F45" s="90" t="s">
        <v>247</v>
      </c>
    </row>
    <row r="46" spans="1:6" ht="56.25" customHeight="1" x14ac:dyDescent="0.3">
      <c r="A46" s="2"/>
      <c r="B46" s="171"/>
      <c r="C46" s="72">
        <v>9.3000000000000007</v>
      </c>
      <c r="D46" s="89" t="s">
        <v>47</v>
      </c>
      <c r="E46" s="96" t="s">
        <v>267</v>
      </c>
      <c r="F46" s="90" t="s">
        <v>248</v>
      </c>
    </row>
    <row r="47" spans="1:6" x14ac:dyDescent="0.3">
      <c r="A47" s="22"/>
      <c r="B47" s="22"/>
      <c r="C47" s="22"/>
      <c r="D47" s="22"/>
      <c r="E47" s="22"/>
      <c r="F47" s="46"/>
    </row>
    <row r="48" spans="1:6" x14ac:dyDescent="0.3">
      <c r="A48" s="22"/>
      <c r="B48" s="22"/>
      <c r="C48" s="22"/>
      <c r="D48" s="22"/>
      <c r="E48" s="22"/>
      <c r="F48" s="46"/>
    </row>
    <row r="49" spans="1:11" s="8" customFormat="1" x14ac:dyDescent="0.3">
      <c r="A49" s="24"/>
      <c r="B49" s="24"/>
      <c r="C49" s="34"/>
      <c r="D49" s="22"/>
      <c r="E49" s="22"/>
      <c r="F49" s="47"/>
    </row>
    <row r="50" spans="1:11" x14ac:dyDescent="0.3">
      <c r="A50" s="24"/>
      <c r="B50" s="24"/>
      <c r="C50" s="34"/>
      <c r="D50" s="24"/>
      <c r="E50" s="24"/>
      <c r="F50" s="47"/>
    </row>
    <row r="51" spans="1:11" x14ac:dyDescent="0.3">
      <c r="A51" s="24"/>
      <c r="B51" s="24"/>
      <c r="C51" s="34"/>
      <c r="D51" s="24"/>
      <c r="E51" s="24"/>
      <c r="F51" s="47"/>
    </row>
    <row r="52" spans="1:11" s="21" customFormat="1" x14ac:dyDescent="0.3">
      <c r="A52" s="24"/>
      <c r="B52" s="24"/>
      <c r="C52" s="34"/>
      <c r="D52" s="24"/>
      <c r="E52" s="24"/>
      <c r="F52" s="47"/>
      <c r="G52" s="5"/>
      <c r="H52" s="5"/>
      <c r="I52" s="5"/>
      <c r="J52" s="5"/>
      <c r="K52" s="5"/>
    </row>
    <row r="53" spans="1:11" s="21" customFormat="1" x14ac:dyDescent="0.3">
      <c r="A53" s="24"/>
      <c r="B53" s="24"/>
      <c r="C53" s="34"/>
      <c r="D53" s="24"/>
      <c r="E53" s="24"/>
      <c r="F53" s="47"/>
      <c r="G53" s="5"/>
      <c r="H53" s="5"/>
      <c r="I53" s="5"/>
      <c r="J53" s="5"/>
      <c r="K53" s="5"/>
    </row>
    <row r="54" spans="1:11" x14ac:dyDescent="0.3">
      <c r="A54" s="24"/>
      <c r="B54" s="24"/>
      <c r="C54" s="34"/>
      <c r="D54" s="24"/>
      <c r="E54" s="24"/>
      <c r="F54" s="47"/>
    </row>
    <row r="56" spans="1:11" x14ac:dyDescent="0.3">
      <c r="B56" s="24"/>
      <c r="C56" s="24"/>
    </row>
    <row r="57" spans="1:11" x14ac:dyDescent="0.3">
      <c r="B57" s="24"/>
      <c r="C57" s="24"/>
    </row>
    <row r="58" spans="1:11" x14ac:dyDescent="0.3">
      <c r="B58" s="24"/>
      <c r="C58" s="24"/>
    </row>
    <row r="59" spans="1:11" x14ac:dyDescent="0.3">
      <c r="B59" s="24"/>
      <c r="C59" s="24"/>
    </row>
    <row r="60" spans="1:11" x14ac:dyDescent="0.3">
      <c r="B60" s="24"/>
      <c r="C60" s="24"/>
    </row>
    <row r="61" spans="1:11" x14ac:dyDescent="0.3">
      <c r="B61" s="24"/>
      <c r="C61" s="24"/>
    </row>
    <row r="62" spans="1:11" x14ac:dyDescent="0.3">
      <c r="B62" s="24"/>
      <c r="C62" s="24"/>
    </row>
    <row r="63" spans="1:11" x14ac:dyDescent="0.3">
      <c r="B63" s="24"/>
      <c r="C63" s="24"/>
    </row>
    <row r="64" spans="1:11" x14ac:dyDescent="0.3">
      <c r="B64" s="24"/>
      <c r="C64" s="24"/>
    </row>
    <row r="65" spans="2:3" x14ac:dyDescent="0.3">
      <c r="B65" s="24"/>
      <c r="C65" s="24"/>
    </row>
    <row r="66" spans="2:3" x14ac:dyDescent="0.3">
      <c r="B66" s="24"/>
      <c r="C66" s="24"/>
    </row>
  </sheetData>
  <sheetProtection algorithmName="SHA-512" hashValue="INqy6JxoM8NK9i3OKDIRM6jRAxzG0ePX+5LTKGEGoFX7h8sPebiwpq2aka4Lq9AgPbl26qfLEtcvWsDZ36GQAw==" saltValue="gzpDmxv/s5fY5LH6iAVNVQ==" spinCount="100000" sheet="1" objects="1" scenarios="1"/>
  <mergeCells count="37">
    <mergeCell ref="C42:C43"/>
    <mergeCell ref="D42:D43"/>
    <mergeCell ref="F42:F43"/>
    <mergeCell ref="B41:B43"/>
    <mergeCell ref="D32:D33"/>
    <mergeCell ref="C32:C33"/>
    <mergeCell ref="F32:F33"/>
    <mergeCell ref="C36:C37"/>
    <mergeCell ref="D36:D37"/>
    <mergeCell ref="D18:D19"/>
    <mergeCell ref="C18:C19"/>
    <mergeCell ref="F18:F19"/>
    <mergeCell ref="C20:C22"/>
    <mergeCell ref="C23:C24"/>
    <mergeCell ref="D23:D24"/>
    <mergeCell ref="D20:D22"/>
    <mergeCell ref="F20:F22"/>
    <mergeCell ref="F23:F24"/>
    <mergeCell ref="D13:D14"/>
    <mergeCell ref="C13:C14"/>
    <mergeCell ref="F13:F14"/>
    <mergeCell ref="D16:D17"/>
    <mergeCell ref="C16:C17"/>
    <mergeCell ref="F16:F17"/>
    <mergeCell ref="F5:F6"/>
    <mergeCell ref="D5:D6"/>
    <mergeCell ref="C5:C6"/>
    <mergeCell ref="D8:D9"/>
    <mergeCell ref="C8:C9"/>
    <mergeCell ref="F8:F9"/>
    <mergeCell ref="B44:B46"/>
    <mergeCell ref="B4:B11"/>
    <mergeCell ref="B12:B25"/>
    <mergeCell ref="B26:B29"/>
    <mergeCell ref="B30:B31"/>
    <mergeCell ref="B32:B35"/>
    <mergeCell ref="B36:B40"/>
  </mergeCells>
  <hyperlinks>
    <hyperlink ref="E7" r:id="rId1" display="http://www.fao.org/port-state-measures/resources/detail/en/c/1113476/"/>
    <hyperlink ref="E38" r:id="rId2"/>
    <hyperlink ref="E6" r:id="rId3"/>
    <hyperlink ref="E14" r:id="rId4"/>
    <hyperlink ref="E17" r:id="rId5"/>
    <hyperlink ref="E19" r:id="rId6"/>
    <hyperlink ref="E22" r:id="rId7"/>
    <hyperlink ref="E24" r:id="rId8" display="http://fishe.edf.org/data-center/ecosystem-assessment"/>
    <hyperlink ref="E43" r:id="rId9"/>
    <hyperlink ref="E32" r:id="rId10"/>
    <hyperlink ref="E33" r:id="rId11"/>
    <hyperlink ref="E21" r:id="rId12"/>
    <hyperlink ref="E37" r:id="rId13"/>
    <hyperlink ref="E9" r:id="rId14" display="Current list of endangered species can be found on IUCN red list: https://www.iucnredlist.org/"/>
  </hyperlinks>
  <pageMargins left="0.7" right="0.7" top="0.75" bottom="0.75" header="0.3" footer="0.3"/>
  <pageSetup orientation="portrait" r:id="rId15"/>
  <headerFooter>
    <oddHeader>&amp;C&amp;G</oddHeader>
  </headerFooter>
  <legacyDrawingHF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zoomScaleNormal="100" zoomScalePageLayoutView="50" workbookViewId="0">
      <pane ySplit="1" topLeftCell="A2" activePane="bottomLeft" state="frozen"/>
      <selection pane="bottomLeft" activeCell="B1" sqref="B1"/>
    </sheetView>
  </sheetViews>
  <sheetFormatPr defaultColWidth="8.6640625" defaultRowHeight="14.4" x14ac:dyDescent="0.3"/>
  <cols>
    <col min="1" max="1" width="5.6640625" style="5" customWidth="1"/>
    <col min="2" max="2" width="19.109375" style="8" customWidth="1"/>
    <col min="3" max="3" width="4.77734375" style="35" customWidth="1"/>
    <col min="4" max="4" width="38.33203125" style="5" customWidth="1"/>
    <col min="5" max="5" width="36.6640625" style="112" customWidth="1"/>
    <col min="6" max="6" width="32.44140625" style="21" customWidth="1"/>
    <col min="7" max="16384" width="8.6640625" style="5"/>
  </cols>
  <sheetData>
    <row r="1" spans="1:9" s="9" customFormat="1" ht="25.2" customHeight="1" x14ac:dyDescent="0.3">
      <c r="B1" s="30" t="s">
        <v>312</v>
      </c>
      <c r="C1" s="32"/>
      <c r="D1" s="10"/>
      <c r="E1" s="111"/>
      <c r="F1" s="18"/>
      <c r="H1" s="11"/>
    </row>
    <row r="2" spans="1:9" s="7" customFormat="1" ht="25.2" customHeight="1" x14ac:dyDescent="0.3">
      <c r="C2" s="33"/>
      <c r="E2" s="112"/>
      <c r="F2" s="20"/>
      <c r="G2" s="15"/>
      <c r="H2" s="15"/>
      <c r="I2" s="15"/>
    </row>
    <row r="3" spans="1:9" x14ac:dyDescent="0.3">
      <c r="A3" s="2"/>
      <c r="B3" s="37" t="s">
        <v>13</v>
      </c>
      <c r="C3" s="38"/>
      <c r="D3" s="37" t="s">
        <v>22</v>
      </c>
      <c r="E3" s="45" t="s">
        <v>301</v>
      </c>
      <c r="F3" s="45" t="s">
        <v>302</v>
      </c>
    </row>
    <row r="4" spans="1:9" ht="27.6" x14ac:dyDescent="0.3">
      <c r="A4" s="2"/>
      <c r="B4" s="171" t="s">
        <v>14</v>
      </c>
      <c r="C4" s="205">
        <v>1.1000000000000001</v>
      </c>
      <c r="D4" s="205" t="s">
        <v>213</v>
      </c>
      <c r="E4" s="217" t="s">
        <v>289</v>
      </c>
      <c r="F4" s="105" t="s">
        <v>303</v>
      </c>
    </row>
    <row r="5" spans="1:9" ht="60" customHeight="1" x14ac:dyDescent="0.3">
      <c r="A5" s="2"/>
      <c r="B5" s="171"/>
      <c r="C5" s="206"/>
      <c r="D5" s="206"/>
      <c r="E5" s="218"/>
      <c r="F5" s="110" t="s">
        <v>309</v>
      </c>
    </row>
    <row r="6" spans="1:9" ht="36.450000000000003" customHeight="1" x14ac:dyDescent="0.3">
      <c r="A6" s="2"/>
      <c r="B6" s="171"/>
      <c r="C6" s="205">
        <v>1.2</v>
      </c>
      <c r="D6" s="203" t="s">
        <v>215</v>
      </c>
      <c r="E6" s="217" t="s">
        <v>339</v>
      </c>
      <c r="F6" s="221"/>
    </row>
    <row r="7" spans="1:9" x14ac:dyDescent="0.3">
      <c r="A7" s="2"/>
      <c r="B7" s="171"/>
      <c r="C7" s="206"/>
      <c r="D7" s="204"/>
      <c r="E7" s="218"/>
      <c r="F7" s="222"/>
    </row>
    <row r="8" spans="1:9" ht="82.8" x14ac:dyDescent="0.3">
      <c r="A8" s="2"/>
      <c r="B8" s="171"/>
      <c r="C8" s="82">
        <v>1.3</v>
      </c>
      <c r="D8" s="89" t="s">
        <v>217</v>
      </c>
      <c r="E8" s="113" t="s">
        <v>290</v>
      </c>
      <c r="F8" s="109"/>
    </row>
    <row r="9" spans="1:9" ht="37.200000000000003" customHeight="1" x14ac:dyDescent="0.3">
      <c r="A9" s="2"/>
      <c r="B9" s="171"/>
      <c r="C9" s="205">
        <v>1.4</v>
      </c>
      <c r="D9" s="203" t="s">
        <v>23</v>
      </c>
      <c r="E9" s="217" t="s">
        <v>335</v>
      </c>
      <c r="F9" s="221"/>
    </row>
    <row r="10" spans="1:9" ht="28.2" customHeight="1" x14ac:dyDescent="0.3">
      <c r="A10" s="2"/>
      <c r="B10" s="171"/>
      <c r="C10" s="206"/>
      <c r="D10" s="204"/>
      <c r="E10" s="218"/>
      <c r="F10" s="222"/>
    </row>
    <row r="11" spans="1:9" ht="84" customHeight="1" x14ac:dyDescent="0.3">
      <c r="A11" s="2"/>
      <c r="B11" s="171"/>
      <c r="C11" s="82">
        <v>1.5</v>
      </c>
      <c r="D11" s="89" t="s">
        <v>220</v>
      </c>
      <c r="E11" s="113" t="s">
        <v>290</v>
      </c>
      <c r="F11" s="108"/>
    </row>
    <row r="12" spans="1:9" ht="55.2" x14ac:dyDescent="0.3">
      <c r="A12" s="2"/>
      <c r="B12" s="171"/>
      <c r="C12" s="82">
        <v>1.6</v>
      </c>
      <c r="D12" s="89" t="s">
        <v>222</v>
      </c>
      <c r="E12" s="113" t="s">
        <v>300</v>
      </c>
      <c r="F12" s="108"/>
    </row>
    <row r="13" spans="1:9" ht="31.5" customHeight="1" x14ac:dyDescent="0.3">
      <c r="A13" s="2"/>
      <c r="B13" s="171" t="s">
        <v>32</v>
      </c>
      <c r="C13" s="82">
        <v>2.1</v>
      </c>
      <c r="D13" s="89" t="s">
        <v>24</v>
      </c>
      <c r="E13" s="113" t="s">
        <v>291</v>
      </c>
      <c r="F13" s="106" t="s">
        <v>304</v>
      </c>
    </row>
    <row r="14" spans="1:9" ht="24" customHeight="1" x14ac:dyDescent="0.3">
      <c r="A14" s="2"/>
      <c r="B14" s="171"/>
      <c r="C14" s="205">
        <v>2.2000000000000002</v>
      </c>
      <c r="D14" s="203" t="s">
        <v>25</v>
      </c>
      <c r="E14" s="217" t="s">
        <v>292</v>
      </c>
      <c r="F14" s="223" t="s">
        <v>305</v>
      </c>
    </row>
    <row r="15" spans="1:9" x14ac:dyDescent="0.3">
      <c r="A15" s="2"/>
      <c r="B15" s="171"/>
      <c r="C15" s="206"/>
      <c r="D15" s="204"/>
      <c r="E15" s="218"/>
      <c r="F15" s="224"/>
    </row>
    <row r="16" spans="1:9" ht="41.4" x14ac:dyDescent="0.3">
      <c r="A16" s="2"/>
      <c r="B16" s="171"/>
      <c r="C16" s="82">
        <v>2.2999999999999998</v>
      </c>
      <c r="D16" s="89" t="s">
        <v>26</v>
      </c>
      <c r="E16" s="113" t="s">
        <v>293</v>
      </c>
      <c r="F16" s="106" t="s">
        <v>306</v>
      </c>
    </row>
    <row r="17" spans="1:6" ht="27.45" customHeight="1" x14ac:dyDescent="0.3">
      <c r="A17" s="2"/>
      <c r="B17" s="171"/>
      <c r="C17" s="205">
        <v>2.4</v>
      </c>
      <c r="D17" s="203" t="s">
        <v>27</v>
      </c>
      <c r="E17" s="217" t="s">
        <v>291</v>
      </c>
      <c r="F17" s="223" t="s">
        <v>304</v>
      </c>
    </row>
    <row r="18" spans="1:6" ht="18.75" customHeight="1" x14ac:dyDescent="0.3">
      <c r="A18" s="2"/>
      <c r="B18" s="171"/>
      <c r="C18" s="206"/>
      <c r="D18" s="204"/>
      <c r="E18" s="218"/>
      <c r="F18" s="224"/>
    </row>
    <row r="19" spans="1:6" ht="41.4" x14ac:dyDescent="0.3">
      <c r="A19" s="2"/>
      <c r="B19" s="171"/>
      <c r="C19" s="147">
        <v>2.5</v>
      </c>
      <c r="D19" s="148" t="s">
        <v>28</v>
      </c>
      <c r="E19" s="149" t="s">
        <v>294</v>
      </c>
      <c r="F19" s="150" t="s">
        <v>307</v>
      </c>
    </row>
    <row r="20" spans="1:6" ht="42" customHeight="1" x14ac:dyDescent="0.3">
      <c r="A20" s="2"/>
      <c r="B20" s="171"/>
      <c r="C20" s="86">
        <v>2.6</v>
      </c>
      <c r="D20" s="88" t="s">
        <v>29</v>
      </c>
      <c r="E20" s="114" t="s">
        <v>352</v>
      </c>
      <c r="F20" s="152" t="s">
        <v>353</v>
      </c>
    </row>
    <row r="21" spans="1:6" ht="46.5" customHeight="1" x14ac:dyDescent="0.3">
      <c r="A21" s="2"/>
      <c r="B21" s="171"/>
      <c r="C21" s="86">
        <v>2.7</v>
      </c>
      <c r="D21" s="88" t="s">
        <v>30</v>
      </c>
      <c r="E21" s="114" t="s">
        <v>294</v>
      </c>
      <c r="F21" s="153" t="s">
        <v>307</v>
      </c>
    </row>
    <row r="22" spans="1:6" ht="41.4" x14ac:dyDescent="0.3">
      <c r="A22" s="2"/>
      <c r="B22" s="171"/>
      <c r="C22" s="82">
        <v>2.8</v>
      </c>
      <c r="D22" s="89" t="s">
        <v>31</v>
      </c>
      <c r="E22" s="113" t="s">
        <v>295</v>
      </c>
      <c r="F22" s="106" t="s">
        <v>308</v>
      </c>
    </row>
    <row r="23" spans="1:6" ht="41.4" x14ac:dyDescent="0.3">
      <c r="A23" s="2"/>
      <c r="B23" s="171" t="s">
        <v>33</v>
      </c>
      <c r="C23" s="82">
        <v>4.0999999999999996</v>
      </c>
      <c r="D23" s="89" t="s">
        <v>63</v>
      </c>
      <c r="E23" s="113" t="s">
        <v>296</v>
      </c>
      <c r="F23" s="104" t="s">
        <v>309</v>
      </c>
    </row>
    <row r="24" spans="1:6" ht="27.6" x14ac:dyDescent="0.3">
      <c r="A24" s="2"/>
      <c r="B24" s="171"/>
      <c r="C24" s="82">
        <v>4.2</v>
      </c>
      <c r="D24" s="89" t="s">
        <v>64</v>
      </c>
      <c r="E24" s="113" t="s">
        <v>297</v>
      </c>
      <c r="F24" s="145" t="s">
        <v>336</v>
      </c>
    </row>
    <row r="25" spans="1:6" ht="41.4" x14ac:dyDescent="0.3">
      <c r="A25" s="2"/>
      <c r="B25" s="171"/>
      <c r="C25" s="205">
        <v>4.3</v>
      </c>
      <c r="D25" s="205" t="s">
        <v>65</v>
      </c>
      <c r="E25" s="225" t="s">
        <v>298</v>
      </c>
      <c r="F25" s="105" t="s">
        <v>310</v>
      </c>
    </row>
    <row r="26" spans="1:6" ht="28.8" x14ac:dyDescent="0.3">
      <c r="A26" s="2"/>
      <c r="B26" s="171"/>
      <c r="C26" s="206"/>
      <c r="D26" s="206"/>
      <c r="E26" s="226"/>
      <c r="F26" s="146" t="s">
        <v>354</v>
      </c>
    </row>
    <row r="27" spans="1:6" ht="41.4" x14ac:dyDescent="0.3">
      <c r="A27" s="2"/>
      <c r="B27" s="171"/>
      <c r="C27" s="82">
        <v>4.4000000000000004</v>
      </c>
      <c r="D27" s="89" t="s">
        <v>66</v>
      </c>
      <c r="E27" s="113" t="s">
        <v>290</v>
      </c>
      <c r="F27" s="107"/>
    </row>
    <row r="28" spans="1:6" ht="51" customHeight="1" x14ac:dyDescent="0.3">
      <c r="A28" s="2"/>
      <c r="B28" s="171" t="s">
        <v>34</v>
      </c>
      <c r="C28" s="140">
        <v>5.0999999999999996</v>
      </c>
      <c r="D28" s="77" t="s">
        <v>36</v>
      </c>
      <c r="E28" s="87" t="s">
        <v>299</v>
      </c>
      <c r="F28" s="106" t="s">
        <v>311</v>
      </c>
    </row>
    <row r="29" spans="1:6" ht="55.2" x14ac:dyDescent="0.3">
      <c r="A29" s="2"/>
      <c r="B29" s="171"/>
      <c r="C29" s="140">
        <v>5.2</v>
      </c>
      <c r="D29" s="77" t="s">
        <v>37</v>
      </c>
      <c r="E29" s="87" t="s">
        <v>337</v>
      </c>
      <c r="F29" s="227" t="s">
        <v>338</v>
      </c>
    </row>
    <row r="30" spans="1:6" ht="55.2" customHeight="1" x14ac:dyDescent="0.3">
      <c r="A30" s="2"/>
      <c r="B30" s="216"/>
      <c r="C30" s="216"/>
      <c r="D30" s="220"/>
      <c r="E30" s="219"/>
      <c r="F30" s="219"/>
    </row>
    <row r="31" spans="1:6" x14ac:dyDescent="0.3">
      <c r="A31" s="2"/>
      <c r="B31" s="216"/>
      <c r="C31" s="216"/>
      <c r="D31" s="220"/>
      <c r="E31" s="219"/>
      <c r="F31" s="219"/>
    </row>
    <row r="32" spans="1:6" ht="56.25" customHeight="1" x14ac:dyDescent="0.3">
      <c r="A32" s="2"/>
      <c r="B32" s="216"/>
      <c r="C32" s="141"/>
      <c r="D32" s="142"/>
      <c r="E32" s="143"/>
      <c r="F32" s="143"/>
    </row>
    <row r="33" spans="1:11" ht="45" customHeight="1" x14ac:dyDescent="0.3">
      <c r="A33" s="2"/>
      <c r="B33" s="216"/>
      <c r="C33" s="141"/>
      <c r="D33" s="142"/>
      <c r="E33" s="143"/>
      <c r="F33" s="143"/>
    </row>
    <row r="34" spans="1:11" ht="101.25" customHeight="1" x14ac:dyDescent="0.3">
      <c r="A34" s="2"/>
      <c r="B34" s="216"/>
      <c r="C34" s="141"/>
      <c r="D34" s="142"/>
      <c r="E34" s="143"/>
      <c r="F34" s="143"/>
    </row>
    <row r="35" spans="1:11" ht="54.75" customHeight="1" x14ac:dyDescent="0.3">
      <c r="A35" s="2"/>
      <c r="B35" s="216"/>
      <c r="C35" s="141"/>
      <c r="D35" s="142"/>
      <c r="E35" s="143"/>
      <c r="F35" s="144"/>
    </row>
    <row r="36" spans="1:11" ht="91.5" customHeight="1" x14ac:dyDescent="0.3">
      <c r="A36" s="2"/>
      <c r="B36" s="216"/>
      <c r="C36" s="141"/>
      <c r="D36" s="142"/>
      <c r="E36" s="143"/>
      <c r="F36" s="144"/>
    </row>
    <row r="37" spans="1:11" ht="31.5" customHeight="1" x14ac:dyDescent="0.3">
      <c r="A37" s="2"/>
      <c r="B37" s="216"/>
      <c r="C37" s="141"/>
      <c r="D37" s="142"/>
      <c r="E37" s="143"/>
      <c r="F37" s="144"/>
    </row>
    <row r="38" spans="1:11" x14ac:dyDescent="0.3">
      <c r="A38" s="2"/>
      <c r="B38" s="216"/>
      <c r="C38" s="141"/>
      <c r="D38" s="142"/>
      <c r="E38" s="143"/>
      <c r="F38" s="144"/>
    </row>
    <row r="39" spans="1:11" ht="59.25" customHeight="1" x14ac:dyDescent="0.3">
      <c r="A39" s="2"/>
      <c r="B39" s="216"/>
      <c r="C39" s="141"/>
      <c r="D39" s="142"/>
      <c r="E39" s="143"/>
      <c r="F39" s="144"/>
    </row>
    <row r="40" spans="1:11" ht="39.75" customHeight="1" x14ac:dyDescent="0.3">
      <c r="A40" s="2"/>
      <c r="B40" s="216"/>
      <c r="C40" s="141"/>
      <c r="D40" s="142"/>
      <c r="E40" s="143"/>
      <c r="F40" s="144"/>
    </row>
    <row r="41" spans="1:11" x14ac:dyDescent="0.3">
      <c r="A41" s="2"/>
      <c r="B41" s="216"/>
      <c r="C41" s="141"/>
      <c r="D41" s="142"/>
      <c r="E41" s="143"/>
      <c r="F41" s="144"/>
    </row>
    <row r="42" spans="1:11" x14ac:dyDescent="0.3">
      <c r="A42" s="2"/>
      <c r="B42" s="216"/>
      <c r="C42" s="141"/>
      <c r="D42" s="142"/>
      <c r="E42" s="143"/>
      <c r="F42" s="144"/>
    </row>
    <row r="43" spans="1:11" x14ac:dyDescent="0.3">
      <c r="A43" s="22"/>
      <c r="B43" s="22"/>
      <c r="C43" s="22"/>
      <c r="D43" s="22"/>
    </row>
    <row r="44" spans="1:11" x14ac:dyDescent="0.3">
      <c r="A44" s="22"/>
      <c r="B44" s="22"/>
      <c r="C44" s="22"/>
      <c r="D44" s="22"/>
    </row>
    <row r="45" spans="1:11" s="8" customFormat="1" x14ac:dyDescent="0.3">
      <c r="A45" s="24"/>
      <c r="B45" s="24"/>
      <c r="C45" s="34"/>
      <c r="D45" s="22"/>
      <c r="E45" s="47"/>
      <c r="F45" s="24"/>
    </row>
    <row r="46" spans="1:11" x14ac:dyDescent="0.3">
      <c r="A46" s="24"/>
      <c r="B46" s="24"/>
      <c r="C46" s="34"/>
      <c r="D46" s="24"/>
    </row>
    <row r="47" spans="1:11" x14ac:dyDescent="0.3">
      <c r="A47" s="24"/>
      <c r="B47" s="24"/>
      <c r="C47" s="34"/>
      <c r="D47" s="24"/>
    </row>
    <row r="48" spans="1:11" s="21" customFormat="1" x14ac:dyDescent="0.3">
      <c r="A48" s="24"/>
      <c r="B48" s="24"/>
      <c r="C48" s="34"/>
      <c r="D48" s="24"/>
      <c r="E48" s="112"/>
      <c r="G48" s="5"/>
      <c r="H48" s="5"/>
      <c r="I48" s="5"/>
      <c r="J48" s="5"/>
      <c r="K48" s="5"/>
    </row>
    <row r="49" spans="1:11" s="21" customFormat="1" x14ac:dyDescent="0.3">
      <c r="A49" s="24"/>
      <c r="B49" s="24"/>
      <c r="C49" s="34"/>
      <c r="D49" s="24"/>
      <c r="E49" s="112"/>
      <c r="G49" s="5"/>
      <c r="H49" s="5"/>
      <c r="I49" s="5"/>
      <c r="J49" s="5"/>
      <c r="K49" s="5"/>
    </row>
    <row r="50" spans="1:11" x14ac:dyDescent="0.3">
      <c r="A50" s="24"/>
      <c r="B50" s="24"/>
      <c r="C50" s="34"/>
      <c r="D50" s="24"/>
    </row>
    <row r="52" spans="1:11" x14ac:dyDescent="0.3">
      <c r="B52" s="24"/>
      <c r="C52" s="24"/>
    </row>
    <row r="53" spans="1:11" x14ac:dyDescent="0.3">
      <c r="B53" s="24"/>
      <c r="C53" s="24"/>
    </row>
    <row r="54" spans="1:11" x14ac:dyDescent="0.3">
      <c r="B54" s="24"/>
      <c r="C54" s="24"/>
    </row>
    <row r="55" spans="1:11" x14ac:dyDescent="0.3">
      <c r="B55" s="24"/>
      <c r="C55" s="24"/>
    </row>
    <row r="56" spans="1:11" x14ac:dyDescent="0.3">
      <c r="B56" s="24"/>
      <c r="C56" s="24"/>
    </row>
    <row r="57" spans="1:11" x14ac:dyDescent="0.3">
      <c r="B57" s="24"/>
      <c r="C57" s="24"/>
    </row>
    <row r="58" spans="1:11" x14ac:dyDescent="0.3">
      <c r="B58" s="24"/>
      <c r="C58" s="24"/>
    </row>
    <row r="59" spans="1:11" x14ac:dyDescent="0.3">
      <c r="B59" s="24"/>
      <c r="C59" s="24"/>
    </row>
    <row r="60" spans="1:11" x14ac:dyDescent="0.3">
      <c r="B60" s="24"/>
      <c r="C60" s="24"/>
    </row>
    <row r="61" spans="1:11" x14ac:dyDescent="0.3">
      <c r="B61" s="24"/>
      <c r="C61" s="24"/>
    </row>
    <row r="62" spans="1:11" x14ac:dyDescent="0.3">
      <c r="B62" s="24"/>
      <c r="C62" s="24"/>
    </row>
  </sheetData>
  <sheetProtection algorithmName="SHA-512" hashValue="Bj9gb0DE6N5cH6sbyhXTmvu+Wvo2bCCgB5v7fcgkWc6AKXj633J9N9wWUkwa6p9EUxJ43g1mvXfpd98k6NvwnQ==" saltValue="ZFCfMTE4eRn0coQ5i61OXQ==" spinCount="100000" sheet="1" objects="1" scenarios="1"/>
  <mergeCells count="34">
    <mergeCell ref="F9:F10"/>
    <mergeCell ref="B13:B22"/>
    <mergeCell ref="C14:C15"/>
    <mergeCell ref="D14:D15"/>
    <mergeCell ref="E14:E15"/>
    <mergeCell ref="F14:F15"/>
    <mergeCell ref="C17:C18"/>
    <mergeCell ref="D17:D18"/>
    <mergeCell ref="B4:B12"/>
    <mergeCell ref="C6:C7"/>
    <mergeCell ref="D6:D7"/>
    <mergeCell ref="E6:E7"/>
    <mergeCell ref="F6:F7"/>
    <mergeCell ref="F17:F18"/>
    <mergeCell ref="F30:F31"/>
    <mergeCell ref="C30:C31"/>
    <mergeCell ref="D30:D31"/>
    <mergeCell ref="C25:C26"/>
    <mergeCell ref="D25:D26"/>
    <mergeCell ref="E25:E26"/>
    <mergeCell ref="B40:B42"/>
    <mergeCell ref="D4:D5"/>
    <mergeCell ref="C4:C5"/>
    <mergeCell ref="E4:E5"/>
    <mergeCell ref="E30:E31"/>
    <mergeCell ref="E17:E18"/>
    <mergeCell ref="B34:B37"/>
    <mergeCell ref="B38:B39"/>
    <mergeCell ref="B23:B27"/>
    <mergeCell ref="B28:B29"/>
    <mergeCell ref="B30:B33"/>
    <mergeCell ref="C9:C10"/>
    <mergeCell ref="D9:D10"/>
    <mergeCell ref="E9:E10"/>
  </mergeCells>
  <hyperlinks>
    <hyperlink ref="F13" r:id="rId1"/>
    <hyperlink ref="F14" r:id="rId2"/>
    <hyperlink ref="F19" r:id="rId3"/>
    <hyperlink ref="F4" r:id="rId4"/>
    <hyperlink ref="F28" r:id="rId5"/>
    <hyperlink ref="F16" r:id="rId6"/>
    <hyperlink ref="F17" r:id="rId7"/>
    <hyperlink ref="F21" r:id="rId8"/>
    <hyperlink ref="F22" r:id="rId9"/>
    <hyperlink ref="F23" r:id="rId10"/>
    <hyperlink ref="F25" r:id="rId11"/>
    <hyperlink ref="F5" r:id="rId12"/>
    <hyperlink ref="F24" r:id="rId13"/>
    <hyperlink ref="F29" r:id="rId14"/>
    <hyperlink ref="F20" r:id="rId15"/>
    <hyperlink ref="F26" r:id="rId16"/>
  </hyperlinks>
  <pageMargins left="0.7" right="0.7" top="0.75" bottom="0.75" header="0.3" footer="0.3"/>
  <pageSetup orientation="portrait" r:id="rId17"/>
  <headerFooter>
    <oddHeader>&amp;C&amp;G</oddHeader>
  </headerFooter>
  <legacyDrawingHF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7"/>
  <sheetViews>
    <sheetView workbookViewId="0">
      <selection activeCell="F25" sqref="F24:F25"/>
    </sheetView>
  </sheetViews>
  <sheetFormatPr defaultColWidth="8.6640625" defaultRowHeight="14.4" x14ac:dyDescent="0.3"/>
  <cols>
    <col min="1" max="1" width="30.33203125" bestFit="1" customWidth="1"/>
  </cols>
  <sheetData>
    <row r="1" spans="1:1" x14ac:dyDescent="0.3">
      <c r="A1" s="1" t="s">
        <v>2</v>
      </c>
    </row>
    <row r="2" spans="1:1" x14ac:dyDescent="0.3">
      <c r="A2" t="s">
        <v>8</v>
      </c>
    </row>
    <row r="3" spans="1:1" x14ac:dyDescent="0.3">
      <c r="A3" t="s">
        <v>3</v>
      </c>
    </row>
    <row r="4" spans="1:1" x14ac:dyDescent="0.3">
      <c r="A4" t="s">
        <v>4</v>
      </c>
    </row>
    <row r="5" spans="1:1" x14ac:dyDescent="0.3">
      <c r="A5" t="s">
        <v>5</v>
      </c>
    </row>
    <row r="6" spans="1:1" x14ac:dyDescent="0.3">
      <c r="A6" t="s">
        <v>6</v>
      </c>
    </row>
    <row r="7" spans="1:1" x14ac:dyDescent="0.3">
      <c r="A7" t="s">
        <v>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START HERE</vt:lpstr>
      <vt:lpstr>Scorecard</vt:lpstr>
      <vt:lpstr>Results</vt:lpstr>
      <vt:lpstr>Resources</vt:lpstr>
      <vt:lpstr>Score Improvement</vt:lpstr>
      <vt:lpstr>dropdown options</vt:lpstr>
      <vt:lpstr>Green</vt:lpstr>
      <vt:lpstr>Red</vt:lpstr>
      <vt:lpstr>Yellow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Carlito Turner</dc:creator>
  <cp:lastModifiedBy>Carlito Turner</cp:lastModifiedBy>
  <dcterms:created xsi:type="dcterms:W3CDTF">2017-05-16T19:20:35Z</dcterms:created>
  <dcterms:modified xsi:type="dcterms:W3CDTF">2019-11-20T02:41:20Z</dcterms:modified>
</cp:coreProperties>
</file>